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66925"/>
  <mc:AlternateContent xmlns:mc="http://schemas.openxmlformats.org/markup-compatibility/2006">
    <mc:Choice Requires="x15">
      <x15ac:absPath xmlns:x15ac="http://schemas.microsoft.com/office/spreadsheetml/2010/11/ac" url="/Users/orangesharekabushikikaisha/Documents/temp/nagasaki-kaizen.com/"/>
    </mc:Choice>
  </mc:AlternateContent>
  <xr:revisionPtr revIDLastSave="0" documentId="13_ncr:1_{D482C360-85DF-FB44-98AA-3B44B5EB3ED0}" xr6:coauthVersionLast="45" xr6:coauthVersionMax="45" xr10:uidLastSave="{00000000-0000-0000-0000-000000000000}"/>
  <bookViews>
    <workbookView xWindow="1300" yWindow="460" windowWidth="27500" windowHeight="16220" activeTab="3" xr2:uid="{ABF9AE85-3A5B-EB40-B661-CD77F06495C8}"/>
  </bookViews>
  <sheets>
    <sheet name="モニタリング費用請求書　個人（8％）" sheetId="1" r:id="rId1"/>
    <sheet name="モニタリング費用費用請求書　個人（10％） " sheetId="2" r:id="rId2"/>
    <sheet name="モニタリング費用請求書　法人 (8％)" sheetId="3" r:id="rId3"/>
    <sheet name="モニタリング費用請求書　法人（10％）" sheetId="4" r:id="rId4"/>
  </sheets>
  <definedNames>
    <definedName name="_xlnm.Print_Area" localSheetId="0">'モニタリング費用請求書　個人（8％）'!$A$1:$I$48</definedName>
    <definedName name="_xlnm.Print_Area" localSheetId="2">'モニタリング費用請求書　法人 (8％)'!$A$1:$I$46</definedName>
    <definedName name="_xlnm.Print_Area" localSheetId="3">'モニタリング費用請求書　法人（10％）'!$A$1:$I$46</definedName>
    <definedName name="_xlnm.Print_Area" localSheetId="1">'モニタリング費用費用請求書　個人（10％） '!$A$1:$I$48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4" l="1"/>
  <c r="F27" i="4"/>
  <c r="H35" i="4" s="1"/>
  <c r="H36" i="4" s="1"/>
  <c r="E30" i="3"/>
  <c r="F27" i="3"/>
  <c r="H35" i="3" s="1"/>
  <c r="H36" i="3" s="1"/>
  <c r="E34" i="2"/>
  <c r="F29" i="2"/>
  <c r="H20" i="2" s="1"/>
  <c r="F28" i="2"/>
  <c r="E34" i="1"/>
  <c r="F28" i="1"/>
  <c r="H39" i="1" s="1"/>
  <c r="H40" i="1" s="1"/>
  <c r="H30" i="3" l="1"/>
  <c r="D19" i="3"/>
  <c r="H19" i="3" s="1"/>
  <c r="D19" i="4"/>
  <c r="H19" i="4" s="1"/>
  <c r="H30" i="4"/>
  <c r="D20" i="2"/>
  <c r="F30" i="2"/>
  <c r="F31" i="2" s="1"/>
  <c r="F32" i="2" s="1"/>
  <c r="H34" i="2"/>
  <c r="H39" i="2"/>
  <c r="H40" i="2" s="1"/>
  <c r="H34" i="1"/>
  <c r="F29" i="1"/>
  <c r="H20" i="1" s="1"/>
  <c r="D20" i="1"/>
  <c r="F30" i="1" l="1"/>
  <c r="F31" i="1" s="1"/>
  <c r="F32" i="1" s="1"/>
</calcChain>
</file>

<file path=xl/sharedStrings.xml><?xml version="1.0" encoding="utf-8"?>
<sst xmlns="http://schemas.openxmlformats.org/spreadsheetml/2006/main" count="202" uniqueCount="49">
  <si>
    <t>令和　　年　　月　　日</t>
    <rPh sb="0" eb="2">
      <t>レイワ</t>
    </rPh>
    <rPh sb="4" eb="5">
      <t>ネン</t>
    </rPh>
    <rPh sb="7" eb="8">
      <t>ガツ</t>
    </rPh>
    <rPh sb="10" eb="11">
      <t>ニチ</t>
    </rPh>
    <phoneticPr fontId="2"/>
  </si>
  <si>
    <t>長崎県経営改善支援センター御中</t>
    <rPh sb="0" eb="2">
      <t>ナガサキ</t>
    </rPh>
    <rPh sb="2" eb="3">
      <t>ケン</t>
    </rPh>
    <rPh sb="3" eb="5">
      <t>ケイエイ</t>
    </rPh>
    <rPh sb="5" eb="7">
      <t>カイゼン</t>
    </rPh>
    <rPh sb="7" eb="9">
      <t>シエン</t>
    </rPh>
    <rPh sb="13" eb="15">
      <t>オンチュウ</t>
    </rPh>
    <phoneticPr fontId="2"/>
  </si>
  <si>
    <t>モニタリング費用請求書</t>
    <rPh sb="6" eb="8">
      <t>ヒヨウ</t>
    </rPh>
    <rPh sb="8" eb="11">
      <t>セイキュウショ</t>
    </rPh>
    <phoneticPr fontId="2"/>
  </si>
  <si>
    <t>住所</t>
    <rPh sb="0" eb="2">
      <t>ジュウショ</t>
    </rPh>
    <phoneticPr fontId="2"/>
  </si>
  <si>
    <t>認定支援機関</t>
    <rPh sb="0" eb="2">
      <t>ニンテイ</t>
    </rPh>
    <rPh sb="2" eb="4">
      <t>シエン</t>
    </rPh>
    <rPh sb="4" eb="6">
      <t>キカン</t>
    </rPh>
    <phoneticPr fontId="2"/>
  </si>
  <si>
    <t xml:space="preserve">        印</t>
    <rPh sb="8" eb="9">
      <t>イン</t>
    </rPh>
    <phoneticPr fontId="2"/>
  </si>
  <si>
    <t>氏名</t>
    <rPh sb="0" eb="2">
      <t>シメイ</t>
    </rPh>
    <phoneticPr fontId="2"/>
  </si>
  <si>
    <t>請求額</t>
    <rPh sb="0" eb="2">
      <t>セイキュウ</t>
    </rPh>
    <rPh sb="2" eb="3">
      <t>ガク</t>
    </rPh>
    <phoneticPr fontId="2"/>
  </si>
  <si>
    <t>円</t>
    <rPh sb="0" eb="1">
      <t>エン</t>
    </rPh>
    <phoneticPr fontId="2"/>
  </si>
  <si>
    <t>（うち消費税等</t>
    <rPh sb="3" eb="6">
      <t>ショウヒゼイ</t>
    </rPh>
    <rPh sb="6" eb="7">
      <t>トウ</t>
    </rPh>
    <phoneticPr fontId="2"/>
  </si>
  <si>
    <t>円）</t>
    <rPh sb="0" eb="1">
      <t>エン</t>
    </rPh>
    <phoneticPr fontId="2"/>
  </si>
  <si>
    <t>但し、○○○株式会社経営改善計画策定支援に係る費用支払として</t>
    <rPh sb="0" eb="1">
      <t>タダ</t>
    </rPh>
    <rPh sb="6" eb="10">
      <t>カブシキガイシャ</t>
    </rPh>
    <rPh sb="10" eb="12">
      <t>ケイエイ</t>
    </rPh>
    <rPh sb="12" eb="14">
      <t>カイゼン</t>
    </rPh>
    <rPh sb="14" eb="16">
      <t>ケイカク</t>
    </rPh>
    <rPh sb="16" eb="18">
      <t>サクテイ</t>
    </rPh>
    <rPh sb="18" eb="20">
      <t>シエン</t>
    </rPh>
    <rPh sb="21" eb="22">
      <t>カカ</t>
    </rPh>
    <rPh sb="23" eb="25">
      <t>ヒヨウ</t>
    </rPh>
    <rPh sb="25" eb="27">
      <t>シハライ</t>
    </rPh>
    <phoneticPr fontId="2"/>
  </si>
  <si>
    <t>内訳</t>
    <rPh sb="0" eb="2">
      <t>ウチワケ</t>
    </rPh>
    <phoneticPr fontId="2"/>
  </si>
  <si>
    <t>費用総額</t>
    <rPh sb="0" eb="2">
      <t>ヒヨウ</t>
    </rPh>
    <rPh sb="2" eb="3">
      <t>ソウ</t>
    </rPh>
    <rPh sb="3" eb="4">
      <t>ガク</t>
    </rPh>
    <phoneticPr fontId="2"/>
  </si>
  <si>
    <t>Ａ　　　（別紙３－４）</t>
    <phoneticPr fontId="2"/>
  </si>
  <si>
    <t>申請者領収書金額</t>
    <rPh sb="0" eb="3">
      <t>シンセイシャ</t>
    </rPh>
    <rPh sb="3" eb="6">
      <t>リョウシュウショ</t>
    </rPh>
    <rPh sb="6" eb="8">
      <t>キンガク</t>
    </rPh>
    <phoneticPr fontId="2"/>
  </si>
  <si>
    <t>Ｂ</t>
    <phoneticPr fontId="2"/>
  </si>
  <si>
    <t>差引税込請求額</t>
    <rPh sb="0" eb="2">
      <t>サシヒキ</t>
    </rPh>
    <rPh sb="2" eb="4">
      <t>ゼイコミ</t>
    </rPh>
    <rPh sb="4" eb="6">
      <t>セイキュウ</t>
    </rPh>
    <rPh sb="6" eb="7">
      <t>ガク</t>
    </rPh>
    <phoneticPr fontId="2"/>
  </si>
  <si>
    <t>Ｃ＝Ａ－Ｂ</t>
    <phoneticPr fontId="2"/>
  </si>
  <si>
    <t>うち消費税等</t>
    <rPh sb="2" eb="5">
      <t>ショウヒゼイ</t>
    </rPh>
    <rPh sb="5" eb="6">
      <t>トウ</t>
    </rPh>
    <phoneticPr fontId="2"/>
  </si>
  <si>
    <t>D＝C×８／１０８</t>
    <phoneticPr fontId="2"/>
  </si>
  <si>
    <t>税抜金額</t>
    <rPh sb="0" eb="1">
      <t>ゼイ</t>
    </rPh>
    <rPh sb="1" eb="2">
      <t>ヌ</t>
    </rPh>
    <rPh sb="2" eb="4">
      <t>キンガク</t>
    </rPh>
    <phoneticPr fontId="2"/>
  </si>
  <si>
    <t>Ｅ＝Ｃ－Ｄ</t>
    <phoneticPr fontId="2"/>
  </si>
  <si>
    <t>源泉所得税（１０．２１％）</t>
    <rPh sb="0" eb="2">
      <t>ゲンセン</t>
    </rPh>
    <rPh sb="2" eb="5">
      <t>ショトクゼイ</t>
    </rPh>
    <phoneticPr fontId="2"/>
  </si>
  <si>
    <t>F＝E×１０．２１％</t>
    <phoneticPr fontId="2"/>
  </si>
  <si>
    <t>差引振込金額</t>
    <rPh sb="0" eb="2">
      <t>サシヒキ</t>
    </rPh>
    <rPh sb="2" eb="4">
      <t>フリコミ</t>
    </rPh>
    <rPh sb="4" eb="6">
      <t>キンガク</t>
    </rPh>
    <phoneticPr fontId="2"/>
  </si>
  <si>
    <t>Ｇ＝C-F</t>
    <phoneticPr fontId="2"/>
  </si>
  <si>
    <t>確認</t>
    <rPh sb="0" eb="2">
      <t>カクニン</t>
    </rPh>
    <phoneticPr fontId="2"/>
  </si>
  <si>
    <t>支払上限</t>
    <rPh sb="0" eb="2">
      <t>シハライ</t>
    </rPh>
    <rPh sb="2" eb="4">
      <t>ジョウゲン</t>
    </rPh>
    <phoneticPr fontId="2"/>
  </si>
  <si>
    <t>円　≧</t>
    <rPh sb="0" eb="1">
      <t>エン</t>
    </rPh>
    <phoneticPr fontId="2"/>
  </si>
  <si>
    <t>今回請求額</t>
    <rPh sb="0" eb="2">
      <t>コンカイ</t>
    </rPh>
    <rPh sb="2" eb="4">
      <t>セイキュウ</t>
    </rPh>
    <rPh sb="4" eb="5">
      <t>ガク</t>
    </rPh>
    <phoneticPr fontId="2"/>
  </si>
  <si>
    <t>事項</t>
    <rPh sb="0" eb="2">
      <t>ジコウ</t>
    </rPh>
    <phoneticPr fontId="2"/>
  </si>
  <si>
    <t>　　　↑</t>
    <phoneticPr fontId="2"/>
  </si>
  <si>
    <t>（費用総額の2/3）</t>
    <rPh sb="1" eb="3">
      <t>ヒヨウ</t>
    </rPh>
    <rPh sb="3" eb="4">
      <t>ソウ</t>
    </rPh>
    <rPh sb="4" eb="5">
      <t>ガク</t>
    </rPh>
    <phoneticPr fontId="2"/>
  </si>
  <si>
    <t>前回までの支払累計</t>
    <rPh sb="0" eb="2">
      <t>ゼンカイ</t>
    </rPh>
    <rPh sb="5" eb="7">
      <t>シハライ</t>
    </rPh>
    <rPh sb="7" eb="9">
      <t>ルイケイ</t>
    </rPh>
    <phoneticPr fontId="2"/>
  </si>
  <si>
    <t>モニタリング費用見積
総額の2/3（注）</t>
    <rPh sb="6" eb="8">
      <t>ヒヨウ</t>
    </rPh>
    <rPh sb="8" eb="10">
      <t>ミツ</t>
    </rPh>
    <rPh sb="11" eb="12">
      <t>ソウ</t>
    </rPh>
    <rPh sb="12" eb="13">
      <t>ガク</t>
    </rPh>
    <rPh sb="18" eb="19">
      <t>チュウ</t>
    </rPh>
    <phoneticPr fontId="2"/>
  </si>
  <si>
    <t>支払額累計</t>
    <rPh sb="0" eb="2">
      <t>シハライ</t>
    </rPh>
    <rPh sb="2" eb="3">
      <t>ガク</t>
    </rPh>
    <rPh sb="3" eb="5">
      <t>ルイケイ</t>
    </rPh>
    <phoneticPr fontId="2"/>
  </si>
  <si>
    <t>振込先</t>
    <rPh sb="0" eb="2">
      <t>フリコミ</t>
    </rPh>
    <rPh sb="2" eb="3">
      <t>サキ</t>
    </rPh>
    <phoneticPr fontId="2"/>
  </si>
  <si>
    <t>△△銀行△△支店　　　普通預金　１２３４５</t>
    <rPh sb="2" eb="4">
      <t>ギンコウ</t>
    </rPh>
    <rPh sb="6" eb="8">
      <t>シテン</t>
    </rPh>
    <rPh sb="11" eb="13">
      <t>フツウ</t>
    </rPh>
    <rPh sb="13" eb="15">
      <t>ヨキン</t>
    </rPh>
    <phoneticPr fontId="2"/>
  </si>
  <si>
    <t>名義</t>
    <rPh sb="0" eb="2">
      <t>メイギ</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</si>
  <si>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</si>
  <si>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</si>
  <si>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D＝C×１０／１１０</t>
    <phoneticPr fontId="2"/>
  </si>
  <si>
    <t>会社名</t>
    <rPh sb="0" eb="3">
      <t>カイシャメイ</t>
    </rPh>
    <phoneticPr fontId="2"/>
  </si>
  <si>
    <t>費用総額</t>
    <rPh sb="0" eb="2">
      <t>ヒヨウ</t>
    </rPh>
    <rPh sb="2" eb="4">
      <t>ソウガク</t>
    </rPh>
    <phoneticPr fontId="2"/>
  </si>
  <si>
    <t>Ａ （別紙３－４）</t>
    <phoneticPr fontId="2"/>
  </si>
  <si>
    <t>差引請求額</t>
    <rPh sb="0" eb="2">
      <t>サシヒキ</t>
    </rPh>
    <rPh sb="2" eb="4">
      <t>セイキュウ</t>
    </rPh>
    <rPh sb="4" eb="5">
      <t>ガク</t>
    </rPh>
    <phoneticPr fontId="2"/>
  </si>
  <si>
    <t>モニタリング費用
見積総額の2/3（注）</t>
    <rPh sb="6" eb="8">
      <t>ヒヨウ</t>
    </rPh>
    <rPh sb="9" eb="11">
      <t>ミツ</t>
    </rPh>
    <rPh sb="11" eb="12">
      <t>ソウ</t>
    </rPh>
    <rPh sb="12" eb="13">
      <t>ガク</t>
    </rPh>
    <rPh sb="18" eb="19">
      <t>チュウ</t>
    </rPh>
    <phoneticPr fontId="2"/>
  </si>
  <si>
    <t>口座を変更する場合は、口座変更届を提出して下さい。</t>
    <rPh sb="0" eb="2">
      <t>コウザ</t>
    </rPh>
    <rPh sb="3" eb="5">
      <t>ヘンコウ</t>
    </rPh>
    <rPh sb="7" eb="9">
      <t>バアイ</t>
    </rPh>
    <rPh sb="11" eb="13">
      <t>コウザ</t>
    </rPh>
    <rPh sb="13" eb="16">
      <t>ヘンコウトドケ</t>
    </rPh>
    <rPh sb="17" eb="19">
      <t>テイシュツ</t>
    </rPh>
    <rPh sb="21" eb="22">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</si>
</sst>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8"/>
      <color theme="1"/>
      <name val="游ゴシック"/>
      <family val="2"/>
      <charset val="128"/>
      <scheme val="minor"/>
    </font>
    <font>
      <sz val="16"/>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8"/>
      <color theme="1"/>
      <name val="游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3" fillId="0" borderId="0" xfId="0" applyFont="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38" fontId="0" fillId="0" borderId="0" xfId="0" applyNumberFormat="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3" fontId="0" fillId="0" borderId="0" xfId="0" applyNumberFormat="1">
      <alignment vertical="center"/>
    </xf>
    <xf numFmtId="3" fontId="4" fillId="0" borderId="0" xfId="0" applyNumberFormat="1" applyFont="1">
      <alignment vertical="center"/>
    </xf>
    <xf numFmtId="176" fontId="0" fillId="0" borderId="0" xfId="0" applyNumberFormat="1">
      <alignment vertical="center"/>
    </xf>
    <xf numFmtId="3" fontId="0" fillId="2" borderId="0" xfId="0" applyNumberFormat="1" applyFill="1">
      <alignment vertical="center"/>
    </xf>
    <xf numFmtId="38" fontId="0" fillId="2" borderId="0" xfId="1" applyFont="1" applyFill="1">
      <alignment vertical="center"/>
    </xf>
    <xf numFmtId="38" fontId="0" fillId="0" borderId="0" xfId="1" applyFont="1">
      <alignment vertical="center"/>
    </xf>
    <xf numFmtId="38" fontId="1" fillId="0" borderId="0" xfId="1" applyAlignment="1">
      <alignment horizontal="right" vertical="center"/>
    </xf>
    <xf numFmtId="38" fontId="5" fillId="0" borderId="0" xfId="1" applyFont="1">
      <alignment vertical="center"/>
    </xf>
    <xf numFmtId="176" fontId="0" fillId="2" borderId="0" xfId="0" applyNumberFormat="1" applyFill="1" applyAlignment="1">
      <alignment horizontal="right" vertical="center"/>
    </xf>
    <xf numFmtId="0" fontId="6" fillId="0" borderId="0" xfId="0" applyFont="1">
      <alignment vertical="center"/>
    </xf>
    <xf numFmtId="38" fontId="0" fillId="3" borderId="0" xfId="1" applyFont="1" applyFill="1" applyAlignment="1">
      <alignment horizontal="right" vertical="center"/>
    </xf>
    <xf numFmtId="38" fontId="0" fillId="3" borderId="0" xfId="1" applyFont="1" applyFill="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7" fillId="0" borderId="0" xfId="0" applyFont="1">
      <alignment vertical="center"/>
    </xf>
    <xf numFmtId="38" fontId="8" fillId="0" borderId="0" xfId="1" applyFont="1">
      <alignment vertical="center"/>
    </xf>
    <xf numFmtId="0" fontId="0" fillId="3" borderId="0" xfId="0" applyFill="1">
      <alignment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0" fillId="0" borderId="0" xfId="0" applyFill="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47625</xdr:rowOff>
    </xdr:from>
    <xdr:to>
      <xdr:col>4</xdr:col>
      <xdr:colOff>276225</xdr:colOff>
      <xdr:row>3</xdr:row>
      <xdr:rowOff>76200</xdr:rowOff>
    </xdr:to>
    <xdr:sp macro="" textlink="">
      <xdr:nvSpPr>
        <xdr:cNvPr id="2" name="テキスト ボックス 12">
          <a:extLst>
            <a:ext uri="{FF2B5EF4-FFF2-40B4-BE49-F238E27FC236}">
              <a16:creationId xmlns:a16="http://schemas.microsoft.com/office/drawing/2014/main" id="{0E0ACBCB-72D4-CC4B-AE25-89841E31760A}"/>
            </a:ext>
          </a:extLst>
        </xdr:cNvPr>
        <xdr:cNvSpPr txBox="1"/>
      </xdr:nvSpPr>
      <xdr:spPr>
        <a:xfrm>
          <a:off x="85725" y="47625"/>
          <a:ext cx="3009900" cy="714375"/>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⑭</a:t>
          </a:r>
          <a:r>
            <a:rPr lang="en-US" altLang="ja-JP" sz="1200" kern="100">
              <a:solidFill>
                <a:srgbClr val="E36C0A"/>
              </a:solidFill>
              <a:effectLst/>
              <a:ea typeface="ＭＳ 明朝"/>
              <a:cs typeface="Times New Roman"/>
            </a:rPr>
            <a:t>-1</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モニタリング費用請求書－個人（８％）</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0</xdr:row>
      <xdr:rowOff>47625</xdr:rowOff>
    </xdr:from>
    <xdr:to>
      <xdr:col>4</xdr:col>
      <xdr:colOff>276225</xdr:colOff>
      <xdr:row>3</xdr:row>
      <xdr:rowOff>76200</xdr:rowOff>
    </xdr:to>
    <xdr:sp macro="" textlink="">
      <xdr:nvSpPr>
        <xdr:cNvPr id="2" name="テキスト ボックス 12">
          <a:extLst>
            <a:ext uri="{FF2B5EF4-FFF2-40B4-BE49-F238E27FC236}">
              <a16:creationId xmlns:a16="http://schemas.microsoft.com/office/drawing/2014/main" id="{B23F8EDE-716E-4C44-83A3-FB658EBBCCA7}"/>
            </a:ext>
          </a:extLst>
        </xdr:cNvPr>
        <xdr:cNvSpPr txBox="1"/>
      </xdr:nvSpPr>
      <xdr:spPr>
        <a:xfrm>
          <a:off x="85725" y="47625"/>
          <a:ext cx="3009900" cy="714375"/>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⑭</a:t>
          </a:r>
          <a:r>
            <a:rPr lang="en-US" altLang="ja-JP" sz="1200" kern="100">
              <a:solidFill>
                <a:srgbClr val="E36C0A"/>
              </a:solidFill>
              <a:effectLst/>
              <a:ea typeface="ＭＳ 明朝"/>
              <a:cs typeface="Times New Roman"/>
            </a:rPr>
            <a:t>-1</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モニタリング費用請求書－個人（１０％）</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190500</xdr:colOff>
      <xdr:row>3</xdr:row>
      <xdr:rowOff>104775</xdr:rowOff>
    </xdr:to>
    <xdr:sp macro="" textlink="">
      <xdr:nvSpPr>
        <xdr:cNvPr id="2" name="テキスト ボックス 12">
          <a:extLst>
            <a:ext uri="{FF2B5EF4-FFF2-40B4-BE49-F238E27FC236}">
              <a16:creationId xmlns:a16="http://schemas.microsoft.com/office/drawing/2014/main" id="{E4F540B8-CD6F-8D4F-A6F5-3DA0EAC7810F}"/>
            </a:ext>
          </a:extLst>
        </xdr:cNvPr>
        <xdr:cNvSpPr txBox="1"/>
      </xdr:nvSpPr>
      <xdr:spPr>
        <a:xfrm>
          <a:off x="0" y="0"/>
          <a:ext cx="3009900" cy="790575"/>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⑭</a:t>
          </a:r>
          <a:r>
            <a:rPr lang="en-US" altLang="ja-JP" sz="1200" kern="100">
              <a:solidFill>
                <a:srgbClr val="E36C0A"/>
              </a:solidFill>
              <a:effectLst/>
              <a:ea typeface="ＭＳ 明朝"/>
              <a:cs typeface="Times New Roman"/>
            </a:rPr>
            <a:t>-2</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モニタリング費用請求書－法人（８％）</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190500</xdr:colOff>
      <xdr:row>3</xdr:row>
      <xdr:rowOff>104775</xdr:rowOff>
    </xdr:to>
    <xdr:sp macro="" textlink="">
      <xdr:nvSpPr>
        <xdr:cNvPr id="2" name="テキスト ボックス 12">
          <a:extLst>
            <a:ext uri="{FF2B5EF4-FFF2-40B4-BE49-F238E27FC236}">
              <a16:creationId xmlns:a16="http://schemas.microsoft.com/office/drawing/2014/main" id="{B2375772-9B3D-4846-B1A7-CABC27E1BE99}"/>
            </a:ext>
          </a:extLst>
        </xdr:cNvPr>
        <xdr:cNvSpPr txBox="1"/>
      </xdr:nvSpPr>
      <xdr:spPr>
        <a:xfrm>
          <a:off x="0" y="0"/>
          <a:ext cx="3009900" cy="790575"/>
        </a:xfrm>
        <a:prstGeom prst="rect">
          <a:avLst/>
        </a:prstGeom>
        <a:solidFill>
          <a:schemeClr val="lt1"/>
        </a:solidFill>
        <a:ln w="19050">
          <a:solidFill>
            <a:schemeClr val="accent6">
              <a:lumMod val="60000"/>
              <a:lumOff val="40000"/>
            </a:schemeClr>
          </a:solidFill>
          <a:prstDash val="sysDash"/>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200" kern="100">
              <a:solidFill>
                <a:srgbClr val="E36C0A"/>
              </a:solidFill>
              <a:effectLst/>
              <a:ea typeface="ＭＳ 明朝"/>
              <a:cs typeface="Times New Roman"/>
            </a:rPr>
            <a:t>参考例</a:t>
          </a:r>
          <a:r>
            <a:rPr lang="ja-JP" altLang="en-US" sz="1200" kern="100">
              <a:solidFill>
                <a:srgbClr val="E36C0A"/>
              </a:solidFill>
              <a:effectLst/>
              <a:ea typeface="ＭＳ 明朝"/>
              <a:cs typeface="Times New Roman"/>
            </a:rPr>
            <a:t>⑭</a:t>
          </a:r>
          <a:r>
            <a:rPr lang="en-US" altLang="ja-JP" sz="1200" kern="100">
              <a:solidFill>
                <a:srgbClr val="E36C0A"/>
              </a:solidFill>
              <a:effectLst/>
              <a:ea typeface="ＭＳ 明朝"/>
              <a:cs typeface="Times New Roman"/>
            </a:rPr>
            <a:t>-2</a:t>
          </a:r>
          <a:endParaRPr lang="ja-JP" sz="1050" kern="100">
            <a:effectLst/>
            <a:ea typeface="ＭＳ 明朝"/>
            <a:cs typeface="Times New Roman"/>
          </a:endParaRPr>
        </a:p>
        <a:p>
          <a:pPr algn="ctr">
            <a:spcAft>
              <a:spcPts val="0"/>
            </a:spcAft>
          </a:pPr>
          <a:r>
            <a:rPr lang="ja-JP" sz="1000" kern="100">
              <a:solidFill>
                <a:srgbClr val="E36C0A"/>
              </a:solidFill>
              <a:effectLst/>
              <a:ea typeface="ＭＳ 明朝"/>
              <a:cs typeface="Times New Roman"/>
            </a:rPr>
            <a:t>「</a:t>
          </a:r>
          <a:r>
            <a:rPr lang="ja-JP" altLang="en-US" sz="1000" kern="100">
              <a:solidFill>
                <a:srgbClr val="E36C0A"/>
              </a:solidFill>
              <a:effectLst/>
              <a:ea typeface="ＭＳ 明朝"/>
              <a:cs typeface="Times New Roman"/>
            </a:rPr>
            <a:t>モニタリング費用請求書－法人（１０％）</a:t>
          </a:r>
          <a:r>
            <a:rPr lang="ja-JP" sz="1000" kern="100">
              <a:solidFill>
                <a:srgbClr val="E36C0A"/>
              </a:solidFill>
              <a:effectLst/>
              <a:ea typeface="ＭＳ 明朝"/>
              <a:cs typeface="Times New Roman"/>
            </a:rPr>
            <a:t>」</a:t>
          </a:r>
          <a:endParaRPr lang="ja-JP" sz="1050" kern="100">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84A51-91EC-9F41-8113-3D2E20236B9B}">
  <sheetPr>
    <pageSetUpPr fitToPage="1"/>
  </sheetPr>
  <dimension ref="A3:I54"/>
  <sheetViews>
    <sheetView workbookViewId="0">
      <selection activeCell="I1" sqref="A1:I48"/>
    </sheetView>
  </sheetViews>
  <sheetFormatPr baseColWidth="10" defaultColWidth="8.83203125" defaultRowHeight="18"/>
  <cols>
    <col min="4" max="4" width="10.5" bestFit="1" customWidth="1"/>
    <col min="5" max="5" width="9.33203125" customWidth="1"/>
    <col min="7" max="7" width="11.83203125" customWidth="1"/>
    <col min="8" max="8" width="17" customWidth="1"/>
    <col min="9" max="9" width="3.6640625" customWidth="1"/>
  </cols>
  <sheetData>
    <row r="3" spans="1:8">
      <c r="H3" s="31" t="s">
        <v>0</v>
      </c>
    </row>
    <row r="6" spans="1:8">
      <c r="A6" t="s">
        <v>1</v>
      </c>
    </row>
    <row r="8" spans="1:8" ht="31">
      <c r="C8" s="1"/>
      <c r="D8" s="1" t="s">
        <v>2</v>
      </c>
      <c r="E8" s="1"/>
    </row>
    <row r="12" spans="1:8">
      <c r="D12" t="s">
        <v>3</v>
      </c>
      <c r="E12" s="2"/>
      <c r="F12" s="3"/>
      <c r="G12" s="3"/>
      <c r="H12" s="4"/>
    </row>
    <row r="13" spans="1:8">
      <c r="E13" s="5"/>
      <c r="H13" s="6"/>
    </row>
    <row r="14" spans="1:8">
      <c r="E14" s="5"/>
      <c r="F14" t="s">
        <v>4</v>
      </c>
      <c r="H14" s="6"/>
    </row>
    <row r="15" spans="1:8">
      <c r="E15" s="5"/>
      <c r="H15" s="6" t="s">
        <v>5</v>
      </c>
    </row>
    <row r="16" spans="1:8">
      <c r="B16" s="7"/>
      <c r="D16" t="s">
        <v>6</v>
      </c>
      <c r="E16" s="8"/>
      <c r="F16" s="9"/>
      <c r="G16" s="9"/>
      <c r="H16" s="10"/>
    </row>
    <row r="20" spans="2:9" ht="31">
      <c r="B20" s="1" t="s">
        <v>7</v>
      </c>
      <c r="C20" s="11"/>
      <c r="D20" s="12">
        <f>+F28</f>
        <v>0</v>
      </c>
      <c r="E20" t="s">
        <v>8</v>
      </c>
      <c r="F20" t="s">
        <v>9</v>
      </c>
      <c r="H20" s="13">
        <f>+F29</f>
        <v>0</v>
      </c>
      <c r="I20" t="s">
        <v>10</v>
      </c>
    </row>
    <row r="22" spans="2:9">
      <c r="B22" t="s">
        <v>11</v>
      </c>
    </row>
    <row r="24" spans="2:9">
      <c r="B24" t="s">
        <v>12</v>
      </c>
    </row>
    <row r="26" spans="2:9">
      <c r="C26" t="s">
        <v>13</v>
      </c>
      <c r="F26" s="14">
        <v>0</v>
      </c>
      <c r="G26" t="s">
        <v>8</v>
      </c>
      <c r="H26" t="s">
        <v>14</v>
      </c>
    </row>
    <row r="27" spans="2:9">
      <c r="C27" t="s">
        <v>15</v>
      </c>
      <c r="F27" s="15">
        <v>0</v>
      </c>
      <c r="G27" t="s">
        <v>8</v>
      </c>
      <c r="H27" t="s">
        <v>16</v>
      </c>
    </row>
    <row r="28" spans="2:9">
      <c r="C28" t="s">
        <v>17</v>
      </c>
      <c r="F28" s="16">
        <f>F26-F27</f>
        <v>0</v>
      </c>
      <c r="G28" t="s">
        <v>8</v>
      </c>
      <c r="H28" t="s">
        <v>18</v>
      </c>
    </row>
    <row r="29" spans="2:9">
      <c r="C29" t="s">
        <v>19</v>
      </c>
      <c r="F29" s="16">
        <f>ROUNDDOWN((F28/1.08)*0.08,0)</f>
        <v>0</v>
      </c>
      <c r="G29" t="s">
        <v>8</v>
      </c>
      <c r="H29" t="s">
        <v>20</v>
      </c>
    </row>
    <row r="30" spans="2:9">
      <c r="C30" t="s">
        <v>21</v>
      </c>
      <c r="F30" s="16">
        <f>+F28-F29</f>
        <v>0</v>
      </c>
      <c r="G30" t="s">
        <v>8</v>
      </c>
      <c r="H30" t="s">
        <v>22</v>
      </c>
    </row>
    <row r="31" spans="2:9">
      <c r="C31" t="s">
        <v>23</v>
      </c>
      <c r="F31" s="16">
        <f>ROUNDDOWN(F30*0.1021,0)</f>
        <v>0</v>
      </c>
      <c r="G31" t="s">
        <v>8</v>
      </c>
      <c r="H31" t="s">
        <v>24</v>
      </c>
    </row>
    <row r="32" spans="2:9">
      <c r="C32" t="s">
        <v>25</v>
      </c>
      <c r="F32" s="17">
        <f>+F28-F31</f>
        <v>0</v>
      </c>
      <c r="G32" t="s">
        <v>8</v>
      </c>
      <c r="H32" t="s">
        <v>26</v>
      </c>
    </row>
    <row r="34" spans="2:9">
      <c r="B34" t="s">
        <v>27</v>
      </c>
      <c r="C34" t="s">
        <v>28</v>
      </c>
      <c r="E34" s="13">
        <f>ROUNDDOWN(F26*2/3,0)</f>
        <v>0</v>
      </c>
      <c r="F34" t="s">
        <v>29</v>
      </c>
      <c r="G34" t="s">
        <v>30</v>
      </c>
      <c r="H34" s="7">
        <f>+F28</f>
        <v>0</v>
      </c>
      <c r="I34" t="s">
        <v>8</v>
      </c>
    </row>
    <row r="35" spans="2:9">
      <c r="B35" t="s">
        <v>31</v>
      </c>
      <c r="C35" t="s">
        <v>32</v>
      </c>
    </row>
    <row r="36" spans="2:9">
      <c r="C36" t="s">
        <v>33</v>
      </c>
    </row>
    <row r="38" spans="2:9">
      <c r="G38" s="18" t="s">
        <v>34</v>
      </c>
      <c r="H38" s="19">
        <v>0</v>
      </c>
      <c r="I38" t="s">
        <v>8</v>
      </c>
    </row>
    <row r="39" spans="2:9">
      <c r="G39" s="20" t="s">
        <v>30</v>
      </c>
      <c r="H39" s="21">
        <f>+F28</f>
        <v>0</v>
      </c>
      <c r="I39" t="s">
        <v>8</v>
      </c>
    </row>
    <row r="40" spans="2:9">
      <c r="C40" s="29" t="s">
        <v>35</v>
      </c>
      <c r="D40" s="30"/>
      <c r="E40" s="15">
        <v>0</v>
      </c>
      <c r="F40" t="s">
        <v>29</v>
      </c>
      <c r="G40" t="s">
        <v>36</v>
      </c>
      <c r="H40" s="7">
        <f>+H38+H39</f>
        <v>0</v>
      </c>
      <c r="I40" t="s">
        <v>8</v>
      </c>
    </row>
    <row r="41" spans="2:9">
      <c r="C41" s="30"/>
      <c r="D41" s="30"/>
      <c r="E41" s="22"/>
      <c r="G41" s="20"/>
      <c r="H41" s="21"/>
    </row>
    <row r="43" spans="2:9">
      <c r="D43" t="s">
        <v>37</v>
      </c>
      <c r="E43" t="s">
        <v>38</v>
      </c>
    </row>
    <row r="45" spans="2:9">
      <c r="D45" t="s">
        <v>39</v>
      </c>
      <c r="E45" s="23" t="s">
        <v>4</v>
      </c>
      <c r="F45" s="24"/>
      <c r="G45" s="25"/>
    </row>
    <row r="47" spans="2:9">
      <c r="C47" t="s">
        <v>40</v>
      </c>
    </row>
    <row r="48" spans="2:9">
      <c r="C48" t="s">
        <v>41</v>
      </c>
    </row>
    <row r="53" spans="5:5">
      <c r="E53" s="13"/>
    </row>
    <row r="54" spans="5:5">
      <c r="E54" s="13"/>
    </row>
  </sheetData>
  <mergeCells count="1">
    <mergeCell ref="C40:D41"/>
  </mergeCells>
  <phoneticPr fontId="2"/>
  <pageMargins left="0.7" right="0.7" top="0.75" bottom="0.75" header="0.3" footer="0.3"/>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E559F-9D90-8942-8429-5FF838D2436C}">
  <sheetPr>
    <tabColor rgb="FFFFC000"/>
    <pageSetUpPr fitToPage="1"/>
  </sheetPr>
  <dimension ref="A3:I54"/>
  <sheetViews>
    <sheetView workbookViewId="0">
      <selection activeCell="I1" sqref="A1:I48"/>
    </sheetView>
  </sheetViews>
  <sheetFormatPr baseColWidth="10" defaultColWidth="8.83203125" defaultRowHeight="18"/>
  <cols>
    <col min="4" max="4" width="10.5" bestFit="1" customWidth="1"/>
    <col min="5" max="5" width="9.33203125" customWidth="1"/>
    <col min="7" max="7" width="11.83203125" customWidth="1"/>
    <col min="8" max="8" width="17" customWidth="1"/>
    <col min="9" max="9" width="3.6640625" customWidth="1"/>
  </cols>
  <sheetData>
    <row r="3" spans="1:8">
      <c r="H3" t="s">
        <v>0</v>
      </c>
    </row>
    <row r="6" spans="1:8">
      <c r="A6" t="s">
        <v>1</v>
      </c>
    </row>
    <row r="8" spans="1:8" ht="31">
      <c r="C8" s="1"/>
      <c r="D8" s="1" t="s">
        <v>2</v>
      </c>
      <c r="E8" s="1"/>
    </row>
    <row r="12" spans="1:8">
      <c r="D12" t="s">
        <v>3</v>
      </c>
      <c r="E12" s="2"/>
      <c r="F12" s="3"/>
      <c r="G12" s="3"/>
      <c r="H12" s="4"/>
    </row>
    <row r="13" spans="1:8">
      <c r="E13" s="5"/>
      <c r="H13" s="6"/>
    </row>
    <row r="14" spans="1:8">
      <c r="E14" s="5"/>
      <c r="F14" t="s">
        <v>4</v>
      </c>
      <c r="H14" s="6"/>
    </row>
    <row r="15" spans="1:8">
      <c r="E15" s="5"/>
      <c r="H15" s="6" t="s">
        <v>5</v>
      </c>
    </row>
    <row r="16" spans="1:8">
      <c r="B16" s="7"/>
      <c r="D16" t="s">
        <v>6</v>
      </c>
      <c r="E16" s="8"/>
      <c r="F16" s="9"/>
      <c r="G16" s="9"/>
      <c r="H16" s="10"/>
    </row>
    <row r="20" spans="2:9" ht="31">
      <c r="B20" s="1" t="s">
        <v>7</v>
      </c>
      <c r="C20" s="11"/>
      <c r="D20" s="12">
        <f>+F28</f>
        <v>0</v>
      </c>
      <c r="E20" t="s">
        <v>8</v>
      </c>
      <c r="F20" t="s">
        <v>9</v>
      </c>
      <c r="H20" s="13">
        <f>+F29</f>
        <v>0</v>
      </c>
      <c r="I20" t="s">
        <v>10</v>
      </c>
    </row>
    <row r="22" spans="2:9">
      <c r="B22" t="s">
        <v>11</v>
      </c>
    </row>
    <row r="24" spans="2:9">
      <c r="B24" t="s">
        <v>12</v>
      </c>
    </row>
    <row r="26" spans="2:9">
      <c r="C26" t="s">
        <v>13</v>
      </c>
      <c r="F26" s="14">
        <v>0</v>
      </c>
      <c r="G26" t="s">
        <v>8</v>
      </c>
      <c r="H26" t="s">
        <v>14</v>
      </c>
    </row>
    <row r="27" spans="2:9">
      <c r="C27" t="s">
        <v>15</v>
      </c>
      <c r="F27" s="15">
        <v>0</v>
      </c>
      <c r="G27" t="s">
        <v>8</v>
      </c>
      <c r="H27" t="s">
        <v>16</v>
      </c>
    </row>
    <row r="28" spans="2:9">
      <c r="C28" t="s">
        <v>17</v>
      </c>
      <c r="F28" s="16">
        <f>F26-F27</f>
        <v>0</v>
      </c>
      <c r="G28" t="s">
        <v>8</v>
      </c>
      <c r="H28" t="s">
        <v>18</v>
      </c>
    </row>
    <row r="29" spans="2:9">
      <c r="C29" t="s">
        <v>19</v>
      </c>
      <c r="F29" s="16">
        <f>ROUNDDOWN((F28/1.1)*0.1,0)</f>
        <v>0</v>
      </c>
      <c r="G29" t="s">
        <v>8</v>
      </c>
      <c r="H29" t="s">
        <v>42</v>
      </c>
    </row>
    <row r="30" spans="2:9">
      <c r="C30" t="s">
        <v>21</v>
      </c>
      <c r="F30" s="16">
        <f>+F28-F29</f>
        <v>0</v>
      </c>
      <c r="G30" t="s">
        <v>8</v>
      </c>
      <c r="H30" t="s">
        <v>22</v>
      </c>
    </row>
    <row r="31" spans="2:9">
      <c r="C31" t="s">
        <v>23</v>
      </c>
      <c r="F31" s="16">
        <f>ROUNDDOWN(F30*0.1021,0)</f>
        <v>0</v>
      </c>
      <c r="G31" t="s">
        <v>8</v>
      </c>
      <c r="H31" t="s">
        <v>24</v>
      </c>
    </row>
    <row r="32" spans="2:9">
      <c r="C32" t="s">
        <v>25</v>
      </c>
      <c r="F32" s="17">
        <f>+F28-F31</f>
        <v>0</v>
      </c>
      <c r="G32" t="s">
        <v>8</v>
      </c>
      <c r="H32" t="s">
        <v>26</v>
      </c>
    </row>
    <row r="34" spans="2:9">
      <c r="B34" t="s">
        <v>27</v>
      </c>
      <c r="C34" t="s">
        <v>28</v>
      </c>
      <c r="E34" s="13">
        <f>ROUNDDOWN(F26*2/3,0)</f>
        <v>0</v>
      </c>
      <c r="F34" t="s">
        <v>29</v>
      </c>
      <c r="G34" t="s">
        <v>30</v>
      </c>
      <c r="H34" s="7">
        <f>+F28</f>
        <v>0</v>
      </c>
      <c r="I34" t="s">
        <v>8</v>
      </c>
    </row>
    <row r="35" spans="2:9">
      <c r="B35" t="s">
        <v>31</v>
      </c>
      <c r="C35" t="s">
        <v>32</v>
      </c>
    </row>
    <row r="36" spans="2:9">
      <c r="C36" t="s">
        <v>33</v>
      </c>
    </row>
    <row r="38" spans="2:9">
      <c r="G38" s="18" t="s">
        <v>34</v>
      </c>
      <c r="H38" s="19">
        <v>0</v>
      </c>
      <c r="I38" t="s">
        <v>8</v>
      </c>
    </row>
    <row r="39" spans="2:9">
      <c r="G39" s="20" t="s">
        <v>30</v>
      </c>
      <c r="H39" s="21">
        <f>+F28</f>
        <v>0</v>
      </c>
      <c r="I39" t="s">
        <v>8</v>
      </c>
    </row>
    <row r="40" spans="2:9">
      <c r="C40" s="29" t="s">
        <v>35</v>
      </c>
      <c r="D40" s="30"/>
      <c r="E40" s="15">
        <v>0</v>
      </c>
      <c r="F40" t="s">
        <v>29</v>
      </c>
      <c r="G40" t="s">
        <v>36</v>
      </c>
      <c r="H40" s="7">
        <f>+H38+H39</f>
        <v>0</v>
      </c>
      <c r="I40" t="s">
        <v>8</v>
      </c>
    </row>
    <row r="41" spans="2:9">
      <c r="C41" s="30"/>
      <c r="D41" s="30"/>
      <c r="E41" s="22"/>
      <c r="G41" s="20"/>
      <c r="H41" s="21"/>
    </row>
    <row r="43" spans="2:9">
      <c r="D43" t="s">
        <v>37</v>
      </c>
      <c r="E43" t="s">
        <v>38</v>
      </c>
    </row>
    <row r="45" spans="2:9">
      <c r="D45" t="s">
        <v>39</v>
      </c>
      <c r="E45" s="23" t="s">
        <v>4</v>
      </c>
      <c r="F45" s="24"/>
      <c r="G45" s="25"/>
    </row>
    <row r="47" spans="2:9">
      <c r="C47" t="s">
        <v>40</v>
      </c>
    </row>
    <row r="48" spans="2:9">
      <c r="C48" t="s">
        <v>41</v>
      </c>
    </row>
    <row r="53" spans="5:5">
      <c r="E53" s="13"/>
    </row>
    <row r="54" spans="5:5">
      <c r="E54" s="13"/>
    </row>
  </sheetData>
  <mergeCells count="1">
    <mergeCell ref="C40:D41"/>
  </mergeCells>
  <phoneticPr fontId="2"/>
  <pageMargins left="0.7" right="0.7" top="0.75" bottom="0.75" header="0.3" footer="0.3"/>
  <pageSetup paperSize="9" scale="8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6ECF7-56B9-1A49-87FB-BE750EA531F1}">
  <sheetPr>
    <pageSetUpPr fitToPage="1"/>
  </sheetPr>
  <dimension ref="A3:I54"/>
  <sheetViews>
    <sheetView workbookViewId="0">
      <selection activeCell="I1" sqref="A1:I46"/>
    </sheetView>
  </sheetViews>
  <sheetFormatPr baseColWidth="10" defaultColWidth="8.83203125" defaultRowHeight="18"/>
  <cols>
    <col min="4" max="4" width="10.5" bestFit="1" customWidth="1"/>
    <col min="5" max="5" width="9.33203125" customWidth="1"/>
    <col min="7" max="7" width="11.83203125" customWidth="1"/>
    <col min="8" max="8" width="17" customWidth="1"/>
    <col min="9" max="9" width="3.6640625" customWidth="1"/>
  </cols>
  <sheetData>
    <row r="3" spans="1:8">
      <c r="F3" s="20"/>
      <c r="G3" s="26"/>
    </row>
    <row r="6" spans="1:8">
      <c r="A6" t="s">
        <v>1</v>
      </c>
      <c r="H6" s="31" t="s">
        <v>0</v>
      </c>
    </row>
    <row r="8" spans="1:8" ht="31">
      <c r="C8" s="1"/>
      <c r="D8" s="1" t="s">
        <v>2</v>
      </c>
      <c r="E8" s="1"/>
    </row>
    <row r="12" spans="1:8">
      <c r="D12" t="s">
        <v>3</v>
      </c>
      <c r="E12" s="2"/>
      <c r="F12" s="3"/>
      <c r="G12" s="3"/>
      <c r="H12" s="4"/>
    </row>
    <row r="13" spans="1:8">
      <c r="E13" s="5"/>
      <c r="H13" s="6"/>
    </row>
    <row r="14" spans="1:8">
      <c r="D14" t="s">
        <v>43</v>
      </c>
      <c r="E14" s="5"/>
      <c r="F14" t="s">
        <v>4</v>
      </c>
      <c r="H14" s="6"/>
    </row>
    <row r="15" spans="1:8">
      <c r="E15" s="5"/>
      <c r="H15" s="6" t="s">
        <v>5</v>
      </c>
    </row>
    <row r="16" spans="1:8">
      <c r="D16" t="s">
        <v>6</v>
      </c>
      <c r="E16" s="8"/>
      <c r="F16" s="9"/>
      <c r="G16" s="9"/>
      <c r="H16" s="10"/>
    </row>
    <row r="19" spans="2:9" ht="31">
      <c r="B19" s="1" t="s">
        <v>7</v>
      </c>
      <c r="C19" s="11"/>
      <c r="D19" s="12">
        <f>+F27</f>
        <v>26600</v>
      </c>
      <c r="E19" t="s">
        <v>8</v>
      </c>
      <c r="F19" t="s">
        <v>9</v>
      </c>
      <c r="H19" s="13">
        <f>ROUNDDOWN((D19/1.08)*0.08,0)</f>
        <v>1970</v>
      </c>
      <c r="I19" t="s">
        <v>10</v>
      </c>
    </row>
    <row r="21" spans="2:9">
      <c r="B21" t="s">
        <v>11</v>
      </c>
    </row>
    <row r="23" spans="2:9">
      <c r="B23" t="s">
        <v>12</v>
      </c>
    </row>
    <row r="25" spans="2:9">
      <c r="C25" t="s">
        <v>44</v>
      </c>
      <c r="F25" s="14">
        <v>40000</v>
      </c>
      <c r="G25" t="s">
        <v>8</v>
      </c>
      <c r="H25" t="s">
        <v>45</v>
      </c>
    </row>
    <row r="26" spans="2:9">
      <c r="C26" t="s">
        <v>15</v>
      </c>
      <c r="F26" s="15">
        <v>13400</v>
      </c>
      <c r="G26" t="s">
        <v>8</v>
      </c>
      <c r="H26" t="s">
        <v>16</v>
      </c>
    </row>
    <row r="27" spans="2:9">
      <c r="C27" t="s">
        <v>46</v>
      </c>
      <c r="F27" s="16">
        <f>+F25-F26</f>
        <v>26600</v>
      </c>
      <c r="G27" t="s">
        <v>8</v>
      </c>
      <c r="H27" t="s">
        <v>18</v>
      </c>
    </row>
    <row r="28" spans="2:9">
      <c r="F28" s="11"/>
    </row>
    <row r="30" spans="2:9">
      <c r="B30" t="s">
        <v>27</v>
      </c>
      <c r="C30" t="s">
        <v>28</v>
      </c>
      <c r="E30" s="22">
        <f>ROUNDDOWN(F25*0.666666666666667,0)</f>
        <v>26666</v>
      </c>
      <c r="F30" t="s">
        <v>29</v>
      </c>
      <c r="G30" t="s">
        <v>30</v>
      </c>
      <c r="H30" s="7">
        <f>+F27</f>
        <v>26600</v>
      </c>
      <c r="I30" t="s">
        <v>8</v>
      </c>
    </row>
    <row r="31" spans="2:9">
      <c r="B31" t="s">
        <v>31</v>
      </c>
      <c r="C31" t="s">
        <v>32</v>
      </c>
      <c r="G31" s="27"/>
      <c r="H31" s="28"/>
    </row>
    <row r="32" spans="2:9">
      <c r="C32" t="s">
        <v>33</v>
      </c>
    </row>
    <row r="34" spans="3:9">
      <c r="G34" s="18" t="s">
        <v>34</v>
      </c>
      <c r="H34" s="19">
        <v>26600</v>
      </c>
      <c r="I34" t="s">
        <v>8</v>
      </c>
    </row>
    <row r="35" spans="3:9">
      <c r="G35" s="20" t="s">
        <v>30</v>
      </c>
      <c r="H35" s="21">
        <f>+F27</f>
        <v>26600</v>
      </c>
      <c r="I35" t="s">
        <v>8</v>
      </c>
    </row>
    <row r="36" spans="3:9">
      <c r="C36" s="29" t="s">
        <v>47</v>
      </c>
      <c r="D36" s="30"/>
      <c r="E36" s="15">
        <v>320000</v>
      </c>
      <c r="F36" t="s">
        <v>29</v>
      </c>
      <c r="G36" t="s">
        <v>36</v>
      </c>
      <c r="H36" s="7">
        <f>+H34+H35</f>
        <v>53200</v>
      </c>
      <c r="I36" t="s">
        <v>8</v>
      </c>
    </row>
    <row r="37" spans="3:9">
      <c r="C37" s="30"/>
      <c r="D37" s="30"/>
      <c r="E37" s="22"/>
      <c r="G37" s="20"/>
      <c r="H37" s="21"/>
    </row>
    <row r="40" spans="3:9" ht="13.5" customHeight="1">
      <c r="D40" t="s">
        <v>37</v>
      </c>
      <c r="E40" t="s">
        <v>38</v>
      </c>
    </row>
    <row r="42" spans="3:9">
      <c r="D42" t="s">
        <v>39</v>
      </c>
      <c r="E42" s="23" t="s">
        <v>4</v>
      </c>
      <c r="F42" s="24"/>
      <c r="G42" s="25"/>
    </row>
    <row r="45" spans="3:9">
      <c r="C45" t="s">
        <v>40</v>
      </c>
    </row>
    <row r="46" spans="3:9">
      <c r="C46" t="s">
        <v>48</v>
      </c>
    </row>
    <row r="53" spans="5:5">
      <c r="E53" s="13"/>
    </row>
    <row r="54" spans="5:5">
      <c r="E54" s="13"/>
    </row>
  </sheetData>
  <mergeCells count="1">
    <mergeCell ref="C36:D37"/>
  </mergeCells>
  <phoneticPr fontId="2"/>
  <pageMargins left="0.7" right="0.7" top="0.75" bottom="0.75" header="0.3" footer="0.3"/>
  <pageSetup paperSize="9" scale="8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773689-87C7-4841-B33D-A4FC4AE52BD3}">
  <sheetPr>
    <tabColor rgb="FFFFC000"/>
    <pageSetUpPr fitToPage="1"/>
  </sheetPr>
  <dimension ref="A3:I54"/>
  <sheetViews>
    <sheetView tabSelected="1" workbookViewId="0">
      <selection activeCell="I1" sqref="A1:I46"/>
    </sheetView>
  </sheetViews>
  <sheetFormatPr baseColWidth="10" defaultColWidth="8.83203125" defaultRowHeight="18"/>
  <cols>
    <col min="4" max="4" width="10.5" bestFit="1" customWidth="1"/>
    <col min="5" max="5" width="9.33203125" customWidth="1"/>
    <col min="7" max="7" width="11.83203125" customWidth="1"/>
    <col min="8" max="8" width="17" customWidth="1"/>
    <col min="9" max="9" width="3.6640625" customWidth="1"/>
  </cols>
  <sheetData>
    <row r="3" spans="1:8">
      <c r="F3" s="20"/>
      <c r="G3" s="26"/>
    </row>
    <row r="6" spans="1:8">
      <c r="A6" t="s">
        <v>1</v>
      </c>
      <c r="H6" t="s">
        <v>0</v>
      </c>
    </row>
    <row r="8" spans="1:8" ht="31">
      <c r="C8" s="1"/>
      <c r="D8" s="1" t="s">
        <v>2</v>
      </c>
      <c r="E8" s="1"/>
    </row>
    <row r="12" spans="1:8">
      <c r="D12" t="s">
        <v>3</v>
      </c>
      <c r="E12" s="2"/>
      <c r="F12" s="3"/>
      <c r="G12" s="3"/>
      <c r="H12" s="4"/>
    </row>
    <row r="13" spans="1:8">
      <c r="E13" s="5"/>
      <c r="H13" s="6"/>
    </row>
    <row r="14" spans="1:8">
      <c r="D14" t="s">
        <v>43</v>
      </c>
      <c r="E14" s="5"/>
      <c r="F14" t="s">
        <v>4</v>
      </c>
      <c r="H14" s="6"/>
    </row>
    <row r="15" spans="1:8">
      <c r="E15" s="5"/>
      <c r="H15" s="6" t="s">
        <v>5</v>
      </c>
    </row>
    <row r="16" spans="1:8">
      <c r="D16" t="s">
        <v>6</v>
      </c>
      <c r="E16" s="8"/>
      <c r="F16" s="9"/>
      <c r="G16" s="9"/>
      <c r="H16" s="10"/>
    </row>
    <row r="19" spans="2:9" ht="31">
      <c r="B19" s="1" t="s">
        <v>7</v>
      </c>
      <c r="C19" s="11"/>
      <c r="D19" s="12">
        <f>+F27</f>
        <v>26600</v>
      </c>
      <c r="E19" t="s">
        <v>8</v>
      </c>
      <c r="F19" t="s">
        <v>9</v>
      </c>
      <c r="H19" s="13">
        <f>ROUNDDOWN((D19/1.1)*0.1,0)</f>
        <v>2418</v>
      </c>
      <c r="I19" t="s">
        <v>10</v>
      </c>
    </row>
    <row r="21" spans="2:9">
      <c r="B21" t="s">
        <v>11</v>
      </c>
    </row>
    <row r="23" spans="2:9">
      <c r="B23" t="s">
        <v>12</v>
      </c>
    </row>
    <row r="25" spans="2:9">
      <c r="C25" t="s">
        <v>44</v>
      </c>
      <c r="F25" s="14">
        <v>40000</v>
      </c>
      <c r="G25" t="s">
        <v>8</v>
      </c>
      <c r="H25" t="s">
        <v>45</v>
      </c>
    </row>
    <row r="26" spans="2:9">
      <c r="C26" t="s">
        <v>15</v>
      </c>
      <c r="F26" s="15">
        <v>13400</v>
      </c>
      <c r="G26" t="s">
        <v>8</v>
      </c>
      <c r="H26" t="s">
        <v>16</v>
      </c>
    </row>
    <row r="27" spans="2:9">
      <c r="C27" t="s">
        <v>46</v>
      </c>
      <c r="F27" s="16">
        <f>+F25-F26</f>
        <v>26600</v>
      </c>
      <c r="G27" t="s">
        <v>8</v>
      </c>
      <c r="H27" t="s">
        <v>18</v>
      </c>
    </row>
    <row r="28" spans="2:9">
      <c r="F28" s="11"/>
    </row>
    <row r="30" spans="2:9">
      <c r="B30" t="s">
        <v>27</v>
      </c>
      <c r="C30" t="s">
        <v>28</v>
      </c>
      <c r="E30" s="22">
        <f>ROUNDDOWN(F25*0.666666666666667,0)</f>
        <v>26666</v>
      </c>
      <c r="F30" t="s">
        <v>29</v>
      </c>
      <c r="G30" t="s">
        <v>30</v>
      </c>
      <c r="H30" s="7">
        <f>+F27</f>
        <v>26600</v>
      </c>
      <c r="I30" t="s">
        <v>8</v>
      </c>
    </row>
    <row r="31" spans="2:9">
      <c r="B31" t="s">
        <v>31</v>
      </c>
      <c r="C31" t="s">
        <v>32</v>
      </c>
      <c r="G31" s="27"/>
      <c r="H31" s="28"/>
    </row>
    <row r="32" spans="2:9">
      <c r="C32" t="s">
        <v>33</v>
      </c>
    </row>
    <row r="34" spans="3:9">
      <c r="G34" s="18" t="s">
        <v>34</v>
      </c>
      <c r="H34" s="19">
        <v>26600</v>
      </c>
      <c r="I34" t="s">
        <v>8</v>
      </c>
    </row>
    <row r="35" spans="3:9">
      <c r="G35" s="20" t="s">
        <v>30</v>
      </c>
      <c r="H35" s="21">
        <f>+F27</f>
        <v>26600</v>
      </c>
      <c r="I35" t="s">
        <v>8</v>
      </c>
    </row>
    <row r="36" spans="3:9">
      <c r="C36" s="29" t="s">
        <v>47</v>
      </c>
      <c r="D36" s="30"/>
      <c r="E36" s="15">
        <v>320000</v>
      </c>
      <c r="F36" t="s">
        <v>29</v>
      </c>
      <c r="G36" t="s">
        <v>36</v>
      </c>
      <c r="H36" s="7">
        <f>+H34+H35</f>
        <v>53200</v>
      </c>
      <c r="I36" t="s">
        <v>8</v>
      </c>
    </row>
    <row r="37" spans="3:9">
      <c r="C37" s="30"/>
      <c r="D37" s="30"/>
      <c r="E37" s="22"/>
      <c r="G37" s="20"/>
      <c r="H37" s="21"/>
    </row>
    <row r="40" spans="3:9" ht="13.5" customHeight="1">
      <c r="D40" t="s">
        <v>37</v>
      </c>
      <c r="E40" t="s">
        <v>38</v>
      </c>
    </row>
    <row r="42" spans="3:9">
      <c r="D42" t="s">
        <v>39</v>
      </c>
      <c r="E42" s="23" t="s">
        <v>4</v>
      </c>
      <c r="F42" s="24"/>
      <c r="G42" s="25"/>
    </row>
    <row r="45" spans="3:9">
      <c r="C45" t="s">
        <v>40</v>
      </c>
    </row>
    <row r="46" spans="3:9">
      <c r="C46" t="s">
        <v>48</v>
      </c>
    </row>
    <row r="53" spans="5:5">
      <c r="E53" s="13"/>
    </row>
    <row r="54" spans="5:5">
      <c r="E54" s="13"/>
    </row>
  </sheetData>
  <mergeCells count="1">
    <mergeCell ref="C36:D37"/>
  </mergeCells>
  <phoneticPr fontId="2"/>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モニタリング費用請求書　個人（8％）</vt:lpstr>
      <vt:lpstr>モニタリング費用費用請求書　個人（10％） </vt:lpstr>
      <vt:lpstr>モニタリング費用請求書　法人 (8％)</vt:lpstr>
      <vt:lpstr>モニタリング費用請求書　法人（10％）</vt:lpstr>
      <vt:lpstr>'モニタリング費用請求書　個人（8％）'!Print_Area</vt:lpstr>
      <vt:lpstr>'モニタリング費用請求書　法人 (8％)'!Print_Area</vt:lpstr>
      <vt:lpstr>'モニタリング費用請求書　法人（10％）'!Print_Area</vt:lpstr>
      <vt:lpstr>'モニタリング費用費用請求書　個人（10％）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Ytb0534</dc:creator>
  <cp:lastModifiedBy>Ytb0534</cp:lastModifiedBy>
  <dcterms:created xsi:type="dcterms:W3CDTF">2019-12-11T06:16:48Z</dcterms:created>
  <dcterms:modified xsi:type="dcterms:W3CDTF">2019-12-25T13:52:13Z</dcterms:modified>
</cp:coreProperties>
</file>