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orangesharekabushikikaisha/Documents/temp/nagasaki-kaizen.com/"/>
    </mc:Choice>
  </mc:AlternateContent>
  <xr:revisionPtr revIDLastSave="0" documentId="13_ncr:1_{958E6558-CB3C-8443-9ACD-4549EF7430ED}" xr6:coauthVersionLast="45" xr6:coauthVersionMax="45" xr10:uidLastSave="{00000000-0000-0000-0000-000000000000}"/>
  <bookViews>
    <workbookView xWindow="5840" yWindow="460" windowWidth="27500" windowHeight="16240" xr2:uid="{C07C2211-A593-B740-84F1-A7B702F7D62A}"/>
  </bookViews>
  <sheets>
    <sheet name="業務別見積明細書 別紙1-3" sheetId="1" r:id="rId1"/>
  </sheets>
  <definedNames>
    <definedName name="_xlnm.Print_Area" localSheetId="0">'業務別見積明細書 別紙1-3'!$A$1:$O$51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1" l="1"/>
  <c r="K35" i="1"/>
  <c r="M34" i="1"/>
  <c r="K34" i="1"/>
  <c r="N34" i="1" s="1"/>
  <c r="M33" i="1"/>
  <c r="N33" i="1" s="1"/>
  <c r="K33" i="1"/>
  <c r="F32" i="1"/>
  <c r="M31" i="1"/>
  <c r="K31" i="1"/>
  <c r="N31" i="1" s="1"/>
  <c r="M30" i="1"/>
  <c r="K30" i="1"/>
  <c r="N30" i="1" s="1"/>
  <c r="M29" i="1"/>
  <c r="N29" i="1" s="1"/>
  <c r="K29" i="1"/>
  <c r="M21" i="1"/>
  <c r="K21" i="1"/>
  <c r="N21" i="1" s="1"/>
  <c r="M20" i="1"/>
  <c r="K20" i="1"/>
  <c r="M19" i="1"/>
  <c r="M18" i="1" s="1"/>
  <c r="K19" i="1"/>
  <c r="N19" i="1" s="1"/>
  <c r="M17" i="1"/>
  <c r="N17" i="1" s="1"/>
  <c r="K17" i="1"/>
  <c r="M16" i="1"/>
  <c r="K16" i="1"/>
  <c r="N16" i="1" s="1"/>
  <c r="M15" i="1"/>
  <c r="K15" i="1"/>
  <c r="M13" i="1"/>
  <c r="K13" i="1"/>
  <c r="N13" i="1" s="1"/>
  <c r="M12" i="1"/>
  <c r="K12" i="1"/>
  <c r="M11" i="1"/>
  <c r="M10" i="1" s="1"/>
  <c r="K11" i="1"/>
  <c r="M9" i="1"/>
  <c r="N9" i="1" s="1"/>
  <c r="M8" i="1"/>
  <c r="N8" i="1" s="1"/>
  <c r="M7" i="1"/>
  <c r="N7" i="1" s="1"/>
  <c r="N11" i="1" l="1"/>
  <c r="N10" i="1" s="1"/>
  <c r="N22" i="1" s="1"/>
  <c r="N12" i="1"/>
  <c r="N15" i="1"/>
  <c r="N14" i="1" s="1"/>
  <c r="N28" i="1"/>
  <c r="M6" i="1"/>
  <c r="M22" i="1" s="1"/>
  <c r="N6" i="1"/>
  <c r="M14" i="1"/>
  <c r="N20" i="1"/>
  <c r="N18" i="1" s="1"/>
  <c r="N32" i="1"/>
  <c r="N35" i="1"/>
  <c r="M28" i="1"/>
  <c r="M32" i="1"/>
  <c r="N36" i="1" l="1"/>
  <c r="N24" i="1"/>
  <c r="N25" i="1"/>
  <c r="M36" i="1"/>
  <c r="N39" i="1" l="1"/>
  <c r="N38" i="1"/>
</calcChain>
</file>

<file path=xl/sharedStrings.xml><?xml version="1.0" encoding="utf-8"?>
<sst xmlns="http://schemas.openxmlformats.org/spreadsheetml/2006/main" count="105" uniqueCount="35">
  <si>
    <t>業務別見積明細書</t>
  </si>
  <si>
    <t>○経営改善計画策定支援</t>
  </si>
  <si>
    <t>業務内容</t>
  </si>
  <si>
    <t>作業時間</t>
  </si>
  <si>
    <t>合計金額（税込）</t>
  </si>
  <si>
    <t>ヒアリング</t>
  </si>
  <si>
    <t xml:space="preserve">  統括責任者</t>
    <phoneticPr fontId="2"/>
  </si>
  <si>
    <t>回</t>
    <rPh sb="0" eb="1">
      <t>カイ</t>
    </rPh>
    <phoneticPr fontId="2"/>
  </si>
  <si>
    <t>時間</t>
    <phoneticPr fontId="2"/>
  </si>
  <si>
    <t>＠</t>
    <phoneticPr fontId="2"/>
  </si>
  <si>
    <t xml:space="preserve">  統括責任者補助者</t>
    <phoneticPr fontId="2"/>
  </si>
  <si>
    <t xml:space="preserve">  その他</t>
    <phoneticPr fontId="2"/>
  </si>
  <si>
    <t>計画作成</t>
  </si>
  <si>
    <t>債権者会議</t>
  </si>
  <si>
    <t>回×</t>
    <rPh sb="0" eb="1">
      <t>カイ</t>
    </rPh>
    <phoneticPr fontId="2"/>
  </si>
  <si>
    <t>打ち合わせ</t>
  </si>
  <si>
    <t>費用総額</t>
  </si>
  <si>
    <t>（うち消費税10％、</t>
    <phoneticPr fontId="2"/>
  </si>
  <si>
    <t>円）</t>
    <rPh sb="0" eb="1">
      <t>エン</t>
    </rPh>
    <phoneticPr fontId="2"/>
  </si>
  <si>
    <t>支払申請金額（予定）</t>
  </si>
  <si>
    <t>費用総額の２／３</t>
  </si>
  <si>
    <t>○モニタリング</t>
  </si>
  <si>
    <t>作業内容</t>
  </si>
  <si>
    <t>事前準備</t>
  </si>
  <si>
    <t>モニタリング</t>
  </si>
  <si>
    <t>モニタリング会議</t>
  </si>
  <si>
    <t>年</t>
    <rPh sb="0" eb="1">
      <t>ネン</t>
    </rPh>
    <phoneticPr fontId="2"/>
  </si>
  <si>
    <t>回（</t>
    <rPh sb="0" eb="1">
      <t>カイ</t>
    </rPh>
    <phoneticPr fontId="2"/>
  </si>
  <si>
    <t>ヶ月毎）×</t>
    <rPh sb="1" eb="2">
      <t>ゲツ</t>
    </rPh>
    <rPh sb="2" eb="3">
      <t>マイ</t>
    </rPh>
    <phoneticPr fontId="2"/>
  </si>
  <si>
    <t>　モニタリング費用　　　　　　　支払申請金額（予定）</t>
    <phoneticPr fontId="2"/>
  </si>
  <si>
    <t>費用金額の２／３</t>
  </si>
  <si>
    <t>※</t>
    <phoneticPr fontId="2"/>
  </si>
  <si>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2"/>
  </si>
  <si>
    <t>経営改善計画策定支援に係る費用の総額が200万円を超える場合は、中小企業基盤整備機構（中小企業再生支援全国本部）が確認手続を行います。</t>
    <phoneticPr fontId="2"/>
  </si>
  <si>
    <t>本明細書は、あくまでもサンプルであり、作業単価は認定支援機関の専門性及び地域性によって異なることを想定しています。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</si>
</sst>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color theme="1"/>
      <name val="ＭＳ ゴシック"/>
      <family val="3"/>
      <charset val="128"/>
    </font>
    <font>
      <sz val="10.5"/>
      <color theme="1"/>
      <name val="ＭＳ ゴシック"/>
      <family val="3"/>
      <charset val="128"/>
    </font>
    <font>
      <b/>
      <sz val="11"/>
      <color rgb="FF000000"/>
      <name val="ＭＳ ゴシック"/>
      <family val="3"/>
      <charset val="128"/>
    </font>
    <font>
      <b/>
      <sz val="10.5"/>
      <color theme="1"/>
      <name val="ＭＳ ゴシック"/>
      <family val="3"/>
      <charset val="128"/>
    </font>
    <font>
      <b/>
      <sz val="10"/>
      <color theme="1"/>
      <name val="游ゴシック Light"/>
      <family val="3"/>
      <charset val="128"/>
      <scheme val="major"/>
    </font>
    <font>
      <sz val="10.5"/>
      <name val="ＭＳ ゴシック"/>
      <family val="3"/>
      <charset val="128"/>
    </font>
    <font>
      <sz val="10"/>
      <color theme="1"/>
      <name val="游ゴシック Light"/>
      <family val="3"/>
      <charset val="128"/>
      <scheme val="major"/>
    </font>
    <font>
      <b/>
      <sz val="8"/>
      <color theme="1"/>
      <name val="游ゴシック Light"/>
      <family val="3"/>
      <charset val="128"/>
      <scheme val="major"/>
    </font>
    <font>
      <b/>
      <sz val="10.5"/>
      <color theme="1"/>
      <name val="游ゴシック Light"/>
      <family val="3"/>
      <charset val="128"/>
      <scheme val="major"/>
    </font>
    <font>
      <b/>
      <sz val="11"/>
      <color theme="1"/>
      <name val="ＭＳ ゴシック"/>
      <family val="3"/>
      <charset val="128"/>
    </font>
    <font>
      <sz val="11"/>
      <color theme="1"/>
      <name val="游ゴシック Light"/>
      <family val="3"/>
      <charset val="128"/>
      <scheme val="major"/>
    </font>
    <font>
      <sz val="10.5"/>
      <color theme="1"/>
      <name val="游ゴシック Light"/>
      <family val="3"/>
      <charset val="128"/>
      <scheme val="major"/>
    </font>
    <font>
      <sz val="9"/>
      <color theme="1"/>
      <name val="ＭＳ ゴシック"/>
      <family val="3"/>
      <charset val="128"/>
    </font>
    <font>
      <b/>
      <sz val="11"/>
      <color rgb="FFFF0000"/>
      <name val="游ゴシック"/>
      <family val="2"/>
      <charset val="128"/>
      <scheme val="minor"/>
    </font>
    <font>
      <b/>
      <sz val="9"/>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38" fontId="0" fillId="0" borderId="0" xfId="1" applyFont="1" applyAlignment="1">
      <alignment horizontal="right" vertical="center"/>
    </xf>
    <xf numFmtId="38" fontId="0" fillId="0" borderId="0" xfId="1" applyFo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4" xfId="0" applyFont="1" applyBorder="1" applyAlignment="1">
      <alignment horizontal="right" vertical="center" wrapText="1"/>
    </xf>
    <xf numFmtId="38" fontId="6" fillId="0" borderId="4" xfId="1" applyFont="1" applyBorder="1" applyAlignment="1">
      <alignment horizontal="right" vertical="center" wrapText="1"/>
    </xf>
    <xf numFmtId="38" fontId="6" fillId="0" borderId="5" xfId="1" applyFont="1" applyBorder="1" applyAlignment="1">
      <alignment horizontal="right" vertical="center" wrapText="1"/>
    </xf>
    <xf numFmtId="0" fontId="7" fillId="0" borderId="3" xfId="0" applyFont="1" applyBorder="1">
      <alignment vertical="center"/>
    </xf>
    <xf numFmtId="0" fontId="4" fillId="0" borderId="6" xfId="0" applyFont="1" applyBorder="1" applyAlignment="1">
      <alignment horizontal="left" vertical="center"/>
    </xf>
    <xf numFmtId="0" fontId="4" fillId="2" borderId="0" xfId="0" applyFont="1" applyFill="1" applyAlignment="1">
      <alignment horizontal="right" vertical="center"/>
    </xf>
    <xf numFmtId="0" fontId="8"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wrapText="1"/>
    </xf>
    <xf numFmtId="0" fontId="9" fillId="0" borderId="6" xfId="0" applyFont="1" applyBorder="1">
      <alignment vertical="center"/>
    </xf>
    <xf numFmtId="0" fontId="4" fillId="0" borderId="0" xfId="0" applyFont="1" applyAlignment="1">
      <alignment horizontal="left" vertical="center" wrapText="1" indent="1"/>
    </xf>
    <xf numFmtId="0" fontId="4" fillId="0" borderId="8" xfId="0" applyFont="1" applyBorder="1" applyAlignment="1">
      <alignment horizontal="left" vertical="center"/>
    </xf>
    <xf numFmtId="0" fontId="4" fillId="2" borderId="10" xfId="0" applyFont="1" applyFill="1" applyBorder="1" applyAlignment="1">
      <alignment horizontal="right" vertical="center"/>
    </xf>
    <xf numFmtId="0" fontId="4" fillId="2" borderId="10"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right" vertical="center" wrapText="1"/>
    </xf>
    <xf numFmtId="38" fontId="9" fillId="3" borderId="8" xfId="1" applyFont="1" applyFill="1" applyBorder="1">
      <alignment vertical="center"/>
    </xf>
    <xf numFmtId="38" fontId="10" fillId="3" borderId="9" xfId="1" applyFont="1" applyFill="1" applyBorder="1" applyAlignment="1">
      <alignment horizontal="right" vertical="center"/>
    </xf>
    <xf numFmtId="0" fontId="11" fillId="0" borderId="9" xfId="0" applyFont="1" applyBorder="1" applyAlignment="1">
      <alignment horizontal="right" vertical="center"/>
    </xf>
    <xf numFmtId="0" fontId="12" fillId="0" borderId="0" xfId="0" applyFont="1" applyAlignment="1">
      <alignment horizontal="justify" vertical="center"/>
    </xf>
    <xf numFmtId="0" fontId="12" fillId="0" borderId="0" xfId="0" applyFont="1" applyAlignment="1">
      <alignment horizontal="right" vertical="center"/>
    </xf>
    <xf numFmtId="0" fontId="12" fillId="0" borderId="0" xfId="0" applyFont="1" applyAlignment="1">
      <alignment horizontal="center" vertical="center"/>
    </xf>
    <xf numFmtId="0" fontId="13" fillId="0" borderId="0" xfId="0" applyFont="1">
      <alignment vertical="center"/>
    </xf>
    <xf numFmtId="38" fontId="13" fillId="0" borderId="0" xfId="1" applyFont="1">
      <alignment vertical="center"/>
    </xf>
    <xf numFmtId="0" fontId="14" fillId="0" borderId="2" xfId="0" applyFont="1" applyBorder="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justify" vertical="center" wrapText="1"/>
    </xf>
    <xf numFmtId="38" fontId="4" fillId="0" borderId="4" xfId="1" applyFont="1" applyBorder="1" applyAlignment="1">
      <alignment horizontal="right" vertical="center" wrapText="1"/>
    </xf>
    <xf numFmtId="38" fontId="4" fillId="0" borderId="5" xfId="1" applyFont="1" applyBorder="1" applyAlignment="1">
      <alignment horizontal="right" vertical="center" wrapText="1"/>
    </xf>
    <xf numFmtId="0" fontId="7" fillId="0" borderId="12" xfId="0" applyFont="1" applyBorder="1" applyAlignment="1">
      <alignment vertical="top"/>
    </xf>
    <xf numFmtId="0" fontId="0" fillId="0" borderId="0" xfId="0" applyAlignment="1">
      <alignment horizontal="left" vertical="center"/>
    </xf>
    <xf numFmtId="0" fontId="6" fillId="0" borderId="3" xfId="0" applyFont="1" applyBorder="1">
      <alignment vertical="center"/>
    </xf>
    <xf numFmtId="0" fontId="6" fillId="2" borderId="4" xfId="0" applyFont="1" applyFill="1" applyBorder="1" applyAlignment="1">
      <alignment horizontal="right" vertical="center"/>
    </xf>
    <xf numFmtId="0" fontId="6" fillId="0" borderId="4" xfId="0" applyFont="1" applyBorder="1">
      <alignment vertical="center"/>
    </xf>
    <xf numFmtId="38" fontId="6" fillId="0" borderId="4" xfId="1" applyFont="1" applyFill="1" applyBorder="1" applyAlignment="1">
      <alignment horizontal="right" vertical="center"/>
    </xf>
    <xf numFmtId="38" fontId="6" fillId="0" borderId="5" xfId="1" applyFont="1" applyBorder="1" applyAlignment="1">
      <alignment horizontal="right" vertical="center"/>
    </xf>
    <xf numFmtId="0" fontId="4" fillId="2" borderId="0" xfId="0" applyFont="1" applyFill="1" applyAlignment="1">
      <alignment horizontal="left" vertical="center" wrapText="1"/>
    </xf>
    <xf numFmtId="0" fontId="4" fillId="2" borderId="10" xfId="0" applyFont="1" applyFill="1" applyBorder="1" applyAlignment="1">
      <alignment horizontal="left" vertical="center" wrapText="1"/>
    </xf>
    <xf numFmtId="0" fontId="0" fillId="0" borderId="0" xfId="0" applyAlignment="1">
      <alignment vertical="top"/>
    </xf>
    <xf numFmtId="38" fontId="15" fillId="0" borderId="4" xfId="1" applyFont="1" applyBorder="1" applyAlignment="1">
      <alignment vertical="center" wrapText="1"/>
    </xf>
    <xf numFmtId="0" fontId="16" fillId="0" borderId="0" xfId="0" applyFont="1" applyAlignment="1">
      <alignment vertical="top"/>
    </xf>
    <xf numFmtId="0" fontId="15" fillId="0" borderId="0" xfId="0" applyFont="1" applyAlignment="1">
      <alignment horizontal="justify"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11" fillId="0" borderId="12" xfId="0" applyFont="1" applyBorder="1" applyAlignment="1">
      <alignment horizontal="right" vertical="center"/>
    </xf>
    <xf numFmtId="0" fontId="11" fillId="0" borderId="13" xfId="0" applyFont="1" applyBorder="1" applyAlignment="1">
      <alignment horizontal="right" vertical="center"/>
    </xf>
    <xf numFmtId="38" fontId="11" fillId="0" borderId="3" xfId="1" applyFont="1" applyBorder="1" applyAlignment="1">
      <alignment horizontal="right" vertical="center"/>
    </xf>
    <xf numFmtId="38" fontId="11" fillId="0" borderId="5" xfId="1" applyFont="1" applyBorder="1" applyAlignment="1">
      <alignment horizontal="right" vertical="center"/>
    </xf>
    <xf numFmtId="38" fontId="11" fillId="0" borderId="8" xfId="1" applyFont="1" applyBorder="1" applyAlignment="1">
      <alignment horizontal="right" vertical="center"/>
    </xf>
    <xf numFmtId="38" fontId="11" fillId="0" borderId="9" xfId="1" applyFont="1" applyBorder="1" applyAlignment="1">
      <alignment horizontal="right" vertical="center"/>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38" fontId="4" fillId="0" borderId="0" xfId="1" applyFont="1" applyBorder="1" applyAlignment="1">
      <alignment horizontal="right" vertical="center"/>
    </xf>
    <xf numFmtId="38" fontId="4" fillId="0" borderId="7"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9" fillId="0" borderId="4" xfId="0" applyFont="1" applyBorder="1">
      <alignment vertical="center"/>
    </xf>
    <xf numFmtId="0" fontId="9" fillId="0" borderId="0" xfId="0" applyFont="1">
      <alignment vertical="center"/>
    </xf>
    <xf numFmtId="0" fontId="9" fillId="0" borderId="10" xfId="0" applyFont="1" applyBorder="1">
      <alignment vertical="center"/>
    </xf>
    <xf numFmtId="38" fontId="7" fillId="0" borderId="3" xfId="1" applyFont="1" applyBorder="1" applyAlignment="1">
      <alignment horizontal="right" vertical="center"/>
    </xf>
    <xf numFmtId="38" fontId="7" fillId="0" borderId="5" xfId="1" applyFont="1" applyBorder="1" applyAlignment="1">
      <alignment horizontal="right" vertical="center"/>
    </xf>
    <xf numFmtId="38" fontId="10" fillId="3" borderId="6" xfId="1" applyFont="1" applyFill="1" applyBorder="1" applyAlignment="1">
      <alignment horizontal="center" vertical="center"/>
    </xf>
    <xf numFmtId="38" fontId="10" fillId="3" borderId="7" xfId="1"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38" fontId="14" fillId="0" borderId="1" xfId="1" applyFont="1" applyBorder="1" applyAlignment="1">
      <alignment horizontal="center" vertical="center"/>
    </xf>
    <xf numFmtId="38" fontId="14" fillId="0" borderId="2" xfId="1"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4" xfId="0" applyFont="1" applyBorder="1">
      <alignment vertical="center"/>
    </xf>
    <xf numFmtId="0" fontId="7" fillId="0" borderId="0" xfId="0" applyFont="1">
      <alignment vertical="center"/>
    </xf>
    <xf numFmtId="0" fontId="7" fillId="0" borderId="10" xfId="0" applyFont="1" applyBorder="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38" fontId="11" fillId="0" borderId="1" xfId="1" applyFont="1" applyBorder="1" applyAlignment="1">
      <alignment vertical="center"/>
    </xf>
    <xf numFmtId="38" fontId="11" fillId="0" borderId="2" xfId="1" applyFont="1" applyBorder="1" applyAlignment="1">
      <alignment vertical="center"/>
    </xf>
    <xf numFmtId="0" fontId="4" fillId="0" borderId="0" xfId="0" applyFont="1" applyAlignment="1">
      <alignment horizontal="left" vertical="center" wrapText="1"/>
    </xf>
    <xf numFmtId="0" fontId="4" fillId="0" borderId="10" xfId="0" applyFont="1" applyBorder="1" applyAlignment="1">
      <alignment horizontal="left" vertical="center" wrapText="1"/>
    </xf>
    <xf numFmtId="38" fontId="4" fillId="2" borderId="0" xfId="1" applyFont="1" applyFill="1" applyBorder="1" applyAlignment="1">
      <alignment horizontal="right" vertical="center"/>
    </xf>
    <xf numFmtId="38" fontId="4" fillId="2" borderId="7" xfId="1" applyFont="1" applyFill="1" applyBorder="1" applyAlignment="1">
      <alignment horizontal="right" vertical="center"/>
    </xf>
    <xf numFmtId="0" fontId="3" fillId="0" borderId="0" xfId="0" applyFont="1" applyAlignment="1">
      <alignment horizontal="center" vertical="center"/>
    </xf>
    <xf numFmtId="0" fontId="5" fillId="0" borderId="0" xfId="0" applyFont="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38" fontId="4" fillId="0" borderId="3" xfId="1" applyFont="1" applyBorder="1" applyAlignment="1">
      <alignment horizontal="center" vertical="center"/>
    </xf>
    <xf numFmtId="38" fontId="4" fillId="0" borderId="5"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257175</xdr:colOff>
      <xdr:row>21</xdr:row>
      <xdr:rowOff>66676</xdr:rowOff>
    </xdr:from>
    <xdr:to>
      <xdr:col>12</xdr:col>
      <xdr:colOff>581025</xdr:colOff>
      <xdr:row>28</xdr:row>
      <xdr:rowOff>95250</xdr:rowOff>
    </xdr:to>
    <xdr:sp macro="" textlink="">
      <xdr:nvSpPr>
        <xdr:cNvPr id="2" name="角丸四角形吹き出し 2">
          <a:extLst>
            <a:ext uri="{FF2B5EF4-FFF2-40B4-BE49-F238E27FC236}">
              <a16:creationId xmlns:a16="http://schemas.microsoft.com/office/drawing/2014/main" id="{5D42B0C9-80B0-1F46-81C0-F11A5DC9785C}"/>
            </a:ext>
          </a:extLst>
        </xdr:cNvPr>
        <xdr:cNvSpPr/>
      </xdr:nvSpPr>
      <xdr:spPr>
        <a:xfrm>
          <a:off x="2936875" y="5006976"/>
          <a:ext cx="2470150" cy="1844674"/>
        </a:xfrm>
        <a:prstGeom prst="wedgeRoundRectCallout">
          <a:avLst>
            <a:gd name="adj1" fmla="val 73393"/>
            <a:gd name="adj2" fmla="val -17104"/>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4</xdr:col>
      <xdr:colOff>104775</xdr:colOff>
      <xdr:row>34</xdr:row>
      <xdr:rowOff>123826</xdr:rowOff>
    </xdr:from>
    <xdr:to>
      <xdr:col>11</xdr:col>
      <xdr:colOff>104775</xdr:colOff>
      <xdr:row>38</xdr:row>
      <xdr:rowOff>28576</xdr:rowOff>
    </xdr:to>
    <xdr:sp macro="" textlink="">
      <xdr:nvSpPr>
        <xdr:cNvPr id="3" name="角丸四角形吹き出し 1">
          <a:extLst>
            <a:ext uri="{FF2B5EF4-FFF2-40B4-BE49-F238E27FC236}">
              <a16:creationId xmlns:a16="http://schemas.microsoft.com/office/drawing/2014/main" id="{A558F9BC-4D04-564B-8ECF-9C1A20864FC2}"/>
            </a:ext>
          </a:extLst>
        </xdr:cNvPr>
        <xdr:cNvSpPr/>
      </xdr:nvSpPr>
      <xdr:spPr>
        <a:xfrm>
          <a:off x="2212975" y="8264526"/>
          <a:ext cx="2273300" cy="844550"/>
        </a:xfrm>
        <a:prstGeom prst="wedgeRoundRectCallout">
          <a:avLst>
            <a:gd name="adj1" fmla="val 112818"/>
            <a:gd name="adj2" fmla="val -29933"/>
            <a:gd name="adj3" fmla="val 16667"/>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モニタリング費用は計画策定費用を超えることはできません。</a:t>
          </a:r>
        </a:p>
      </xdr:txBody>
    </xdr:sp>
    <xdr:clientData/>
  </xdr:twoCellAnchor>
  <xdr:twoCellAnchor>
    <xdr:from>
      <xdr:col>0</xdr:col>
      <xdr:colOff>28575</xdr:colOff>
      <xdr:row>0</xdr:row>
      <xdr:rowOff>85725</xdr:rowOff>
    </xdr:from>
    <xdr:to>
      <xdr:col>4</xdr:col>
      <xdr:colOff>200025</xdr:colOff>
      <xdr:row>1</xdr:row>
      <xdr:rowOff>219075</xdr:rowOff>
    </xdr:to>
    <xdr:sp macro="" textlink="">
      <xdr:nvSpPr>
        <xdr:cNvPr id="4" name="テキスト ボックス 2">
          <a:extLst>
            <a:ext uri="{FF2B5EF4-FFF2-40B4-BE49-F238E27FC236}">
              <a16:creationId xmlns:a16="http://schemas.microsoft.com/office/drawing/2014/main" id="{08174314-1FAE-4F44-AE29-81AB4B3F4119}"/>
            </a:ext>
          </a:extLst>
        </xdr:cNvPr>
        <xdr:cNvSpPr txBox="1">
          <a:spLocks noChangeArrowheads="1"/>
        </xdr:cNvSpPr>
      </xdr:nvSpPr>
      <xdr:spPr bwMode="auto">
        <a:xfrm>
          <a:off x="28575" y="85725"/>
          <a:ext cx="2279650" cy="476250"/>
        </a:xfrm>
        <a:prstGeom prst="rect">
          <a:avLst/>
        </a:prstGeom>
        <a:solidFill>
          <a:srgbClr val="FDEADA"/>
        </a:solidFill>
        <a:ln w="28575" cmpd="dbl">
          <a:solidFill>
            <a:srgbClr val="FF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FF0000"/>
              </a:solidFill>
              <a:latin typeface="HG創英ﾌﾟﾚｾﾞﾝｽEB"/>
              <a:ea typeface="HG創英ﾌﾟﾚｾﾞﾝｽEB"/>
            </a:rPr>
            <a:t>記入例</a:t>
          </a:r>
          <a:r>
            <a:rPr lang="ja-JP" altLang="en-US" sz="1400" b="1" i="0" u="none" strike="noStrike" baseline="0">
              <a:solidFill>
                <a:srgbClr val="FF0000"/>
              </a:solidFill>
              <a:latin typeface="Century"/>
              <a:ea typeface="HG創英ﾌﾟﾚｾﾞﾝｽEB"/>
            </a:rPr>
            <a:t> ④  </a:t>
          </a:r>
          <a:r>
            <a:rPr lang="ja-JP" altLang="en-US" sz="1400" b="1" i="0" u="none" strike="noStrike" baseline="0">
              <a:solidFill>
                <a:srgbClr val="FF0000"/>
              </a:solidFill>
              <a:latin typeface="HG創英ﾌﾟﾚｾﾞﾝｽEB"/>
              <a:ea typeface="HG創英ﾌﾟﾚｾﾞﾝｽEB"/>
            </a:rPr>
            <a:t>別紙１－３</a:t>
          </a:r>
          <a:endParaRPr lang="ja-JP" altLang="en-US" sz="1400" b="0" i="0" u="none" strike="noStrike" baseline="0">
            <a:solidFill>
              <a:srgbClr val="000000"/>
            </a:solidFill>
            <a:latin typeface="Times New Roman"/>
            <a:cs typeface="Times New Roman"/>
          </a:endParaRPr>
        </a:p>
      </xdr:txBody>
    </xdr:sp>
    <xdr:clientData/>
  </xdr:twoCellAnchor>
  <xdr:twoCellAnchor>
    <xdr:from>
      <xdr:col>4</xdr:col>
      <xdr:colOff>133350</xdr:colOff>
      <xdr:row>42</xdr:row>
      <xdr:rowOff>333374</xdr:rowOff>
    </xdr:from>
    <xdr:to>
      <xdr:col>11</xdr:col>
      <xdr:colOff>323850</xdr:colOff>
      <xdr:row>50</xdr:row>
      <xdr:rowOff>171449</xdr:rowOff>
    </xdr:to>
    <xdr:sp macro="" textlink="">
      <xdr:nvSpPr>
        <xdr:cNvPr id="5" name="角丸四角形吹き出し 4">
          <a:extLst>
            <a:ext uri="{FF2B5EF4-FFF2-40B4-BE49-F238E27FC236}">
              <a16:creationId xmlns:a16="http://schemas.microsoft.com/office/drawing/2014/main" id="{352E2788-77DE-E14D-A687-365940666CF5}"/>
            </a:ext>
          </a:extLst>
        </xdr:cNvPr>
        <xdr:cNvSpPr/>
      </xdr:nvSpPr>
      <xdr:spPr>
        <a:xfrm>
          <a:off x="2241550" y="10531474"/>
          <a:ext cx="2463800" cy="1793875"/>
        </a:xfrm>
        <a:prstGeom prst="wedgeRoundRectCallout">
          <a:avLst>
            <a:gd name="adj1" fmla="val 96294"/>
            <a:gd name="adj2" fmla="val -152833"/>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13</xdr:col>
      <xdr:colOff>323850</xdr:colOff>
      <xdr:row>36</xdr:row>
      <xdr:rowOff>123825</xdr:rowOff>
    </xdr:from>
    <xdr:to>
      <xdr:col>14</xdr:col>
      <xdr:colOff>200025</xdr:colOff>
      <xdr:row>38</xdr:row>
      <xdr:rowOff>76200</xdr:rowOff>
    </xdr:to>
    <xdr:sp macro="" textlink="">
      <xdr:nvSpPr>
        <xdr:cNvPr id="6" name="円/楕円 3">
          <a:extLst>
            <a:ext uri="{FF2B5EF4-FFF2-40B4-BE49-F238E27FC236}">
              <a16:creationId xmlns:a16="http://schemas.microsoft.com/office/drawing/2014/main" id="{135553D9-9DEC-234A-A9BF-3EEB17C6D961}"/>
            </a:ext>
          </a:extLst>
        </xdr:cNvPr>
        <xdr:cNvSpPr/>
      </xdr:nvSpPr>
      <xdr:spPr>
        <a:xfrm>
          <a:off x="5911850" y="8734425"/>
          <a:ext cx="777875" cy="422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381000</xdr:colOff>
      <xdr:row>34</xdr:row>
      <xdr:rowOff>76200</xdr:rowOff>
    </xdr:from>
    <xdr:to>
      <xdr:col>15</xdr:col>
      <xdr:colOff>9525</xdr:colOff>
      <xdr:row>36</xdr:row>
      <xdr:rowOff>28575</xdr:rowOff>
    </xdr:to>
    <xdr:sp macro="" textlink="">
      <xdr:nvSpPr>
        <xdr:cNvPr id="7" name="円/楕円 6">
          <a:extLst>
            <a:ext uri="{FF2B5EF4-FFF2-40B4-BE49-F238E27FC236}">
              <a16:creationId xmlns:a16="http://schemas.microsoft.com/office/drawing/2014/main" id="{264DECA3-E1D6-C149-A45D-AA7E9A15B375}"/>
            </a:ext>
          </a:extLst>
        </xdr:cNvPr>
        <xdr:cNvSpPr/>
      </xdr:nvSpPr>
      <xdr:spPr>
        <a:xfrm>
          <a:off x="5969000" y="8216900"/>
          <a:ext cx="771525" cy="422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304800</xdr:colOff>
      <xdr:row>22</xdr:row>
      <xdr:rowOff>133350</xdr:rowOff>
    </xdr:from>
    <xdr:to>
      <xdr:col>14</xdr:col>
      <xdr:colOff>180975</xdr:colOff>
      <xdr:row>24</xdr:row>
      <xdr:rowOff>85725</xdr:rowOff>
    </xdr:to>
    <xdr:sp macro="" textlink="">
      <xdr:nvSpPr>
        <xdr:cNvPr id="8" name="円/楕円 7">
          <a:extLst>
            <a:ext uri="{FF2B5EF4-FFF2-40B4-BE49-F238E27FC236}">
              <a16:creationId xmlns:a16="http://schemas.microsoft.com/office/drawing/2014/main" id="{EE1BCB71-FFE5-544F-938C-AB3E79FE8B5A}"/>
            </a:ext>
          </a:extLst>
        </xdr:cNvPr>
        <xdr:cNvSpPr/>
      </xdr:nvSpPr>
      <xdr:spPr>
        <a:xfrm>
          <a:off x="5892800" y="5302250"/>
          <a:ext cx="777875" cy="422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30D5-8D86-414B-A7D4-01DFFED1BD51}">
  <sheetPr>
    <pageSetUpPr fitToPage="1"/>
  </sheetPr>
  <dimension ref="A1:R47"/>
  <sheetViews>
    <sheetView tabSelected="1" zoomScaleNormal="100" zoomScaleSheetLayoutView="100" workbookViewId="0">
      <selection activeCell="O1" sqref="A1:O51"/>
    </sheetView>
  </sheetViews>
  <sheetFormatPr baseColWidth="10" defaultColWidth="8.83203125" defaultRowHeight="18"/>
  <cols>
    <col min="1" max="1" width="2.83203125" customWidth="1"/>
    <col min="2" max="2" width="19.1640625" customWidth="1"/>
    <col min="3" max="3" width="2.5" customWidth="1"/>
    <col min="4" max="4" width="3.1640625" style="1" customWidth="1"/>
    <col min="5" max="5" width="4.1640625" customWidth="1"/>
    <col min="6" max="6" width="3.33203125" customWidth="1"/>
    <col min="7" max="7" width="4.1640625" style="2" customWidth="1"/>
    <col min="8" max="8" width="5.1640625" customWidth="1"/>
    <col min="9" max="9" width="3.1640625" customWidth="1"/>
    <col min="10" max="10" width="4.6640625" customWidth="1"/>
    <col min="11" max="11" width="5.1640625" style="3" customWidth="1"/>
    <col min="12" max="12" width="5.83203125" style="3" customWidth="1"/>
    <col min="13" max="13" width="10" customWidth="1"/>
    <col min="14" max="14" width="11.83203125" style="4" customWidth="1"/>
    <col min="15" max="15" width="3.1640625" style="4" customWidth="1"/>
    <col min="16" max="16" width="1" customWidth="1"/>
  </cols>
  <sheetData>
    <row r="1" spans="1:15" ht="27.75" customHeight="1"/>
    <row r="2" spans="1:15" ht="19">
      <c r="A2" s="136" t="s">
        <v>0</v>
      </c>
      <c r="B2" s="136"/>
      <c r="C2" s="136"/>
      <c r="D2" s="136"/>
      <c r="E2" s="136"/>
      <c r="F2" s="136"/>
      <c r="G2" s="136"/>
      <c r="H2" s="136"/>
      <c r="I2" s="136"/>
      <c r="J2" s="136"/>
      <c r="K2" s="136"/>
      <c r="L2" s="136"/>
      <c r="M2" s="136"/>
      <c r="N2" s="136"/>
      <c r="O2" s="136"/>
    </row>
    <row r="3" spans="1:15">
      <c r="B3" s="5"/>
      <c r="C3" s="5"/>
      <c r="D3" s="6"/>
      <c r="E3" s="5"/>
      <c r="F3" s="5"/>
      <c r="G3" s="7"/>
    </row>
    <row r="4" spans="1:15" ht="19" thickBot="1">
      <c r="A4" s="137" t="s">
        <v>1</v>
      </c>
      <c r="B4" s="137"/>
      <c r="C4" s="137"/>
      <c r="D4" s="137"/>
      <c r="E4" s="137"/>
      <c r="F4" s="8"/>
      <c r="G4" s="9"/>
    </row>
    <row r="5" spans="1:15" ht="14.25" customHeight="1" thickBot="1">
      <c r="A5" s="113"/>
      <c r="B5" s="114"/>
      <c r="C5" s="138" t="s">
        <v>2</v>
      </c>
      <c r="D5" s="139"/>
      <c r="E5" s="139"/>
      <c r="F5" s="139"/>
      <c r="G5" s="139"/>
      <c r="H5" s="139"/>
      <c r="I5" s="139"/>
      <c r="J5" s="139"/>
      <c r="K5" s="139"/>
      <c r="L5" s="140"/>
      <c r="M5" s="10" t="s">
        <v>3</v>
      </c>
      <c r="N5" s="141" t="s">
        <v>4</v>
      </c>
      <c r="O5" s="142"/>
    </row>
    <row r="6" spans="1:15">
      <c r="A6" s="85" t="s">
        <v>5</v>
      </c>
      <c r="B6" s="86"/>
      <c r="C6" s="11"/>
      <c r="D6" s="12"/>
      <c r="E6" s="13"/>
      <c r="F6" s="13"/>
      <c r="G6" s="14"/>
      <c r="H6" s="15"/>
      <c r="I6" s="15"/>
      <c r="J6" s="15"/>
      <c r="K6" s="16"/>
      <c r="L6" s="17"/>
      <c r="M6" s="18">
        <f>SUM(M7:M9)</f>
        <v>13</v>
      </c>
      <c r="N6" s="103">
        <f t="shared" ref="N6" si="0">SUM(N7:N9)</f>
        <v>110000</v>
      </c>
      <c r="O6" s="104"/>
    </row>
    <row r="7" spans="1:15">
      <c r="A7" s="107" t="s">
        <v>6</v>
      </c>
      <c r="B7" s="108"/>
      <c r="C7" s="19"/>
      <c r="D7" s="20">
        <v>2</v>
      </c>
      <c r="E7" s="21" t="s">
        <v>7</v>
      </c>
      <c r="F7" s="22"/>
      <c r="G7" s="23">
        <v>3</v>
      </c>
      <c r="H7" s="24" t="s">
        <v>8</v>
      </c>
      <c r="I7" s="24"/>
      <c r="J7" s="25" t="s">
        <v>9</v>
      </c>
      <c r="K7" s="134">
        <v>10000</v>
      </c>
      <c r="L7" s="135"/>
      <c r="M7" s="26">
        <f>G7</f>
        <v>3</v>
      </c>
      <c r="N7" s="83">
        <f>K7*M7</f>
        <v>30000</v>
      </c>
      <c r="O7" s="84"/>
    </row>
    <row r="8" spans="1:15">
      <c r="A8" s="107" t="s">
        <v>10</v>
      </c>
      <c r="B8" s="108"/>
      <c r="C8" s="19"/>
      <c r="D8" s="20">
        <v>3</v>
      </c>
      <c r="E8" s="21" t="s">
        <v>7</v>
      </c>
      <c r="F8" s="22"/>
      <c r="G8" s="23">
        <v>10</v>
      </c>
      <c r="H8" s="24" t="s">
        <v>8</v>
      </c>
      <c r="I8" s="24"/>
      <c r="J8" s="25" t="s">
        <v>9</v>
      </c>
      <c r="K8" s="134">
        <v>8000</v>
      </c>
      <c r="L8" s="135"/>
      <c r="M8" s="26">
        <f t="shared" ref="M8:M9" si="1">G8</f>
        <v>10</v>
      </c>
      <c r="N8" s="83">
        <f t="shared" ref="N8:N9" si="2">K8*M8</f>
        <v>80000</v>
      </c>
      <c r="O8" s="84"/>
    </row>
    <row r="9" spans="1:15" ht="19" thickBot="1">
      <c r="A9" s="78" t="s">
        <v>11</v>
      </c>
      <c r="B9" s="79"/>
      <c r="C9" s="19"/>
      <c r="D9" s="20"/>
      <c r="E9" s="21" t="s">
        <v>7</v>
      </c>
      <c r="F9" s="22"/>
      <c r="G9" s="23"/>
      <c r="H9" s="24" t="s">
        <v>8</v>
      </c>
      <c r="I9" s="24"/>
      <c r="J9" s="25" t="s">
        <v>9</v>
      </c>
      <c r="K9" s="134">
        <v>8000</v>
      </c>
      <c r="L9" s="135"/>
      <c r="M9" s="26">
        <f t="shared" si="1"/>
        <v>0</v>
      </c>
      <c r="N9" s="83">
        <f t="shared" si="2"/>
        <v>0</v>
      </c>
      <c r="O9" s="84"/>
    </row>
    <row r="10" spans="1:15">
      <c r="A10" s="85" t="s">
        <v>12</v>
      </c>
      <c r="B10" s="86"/>
      <c r="C10" s="11"/>
      <c r="D10" s="12"/>
      <c r="E10" s="13"/>
      <c r="F10" s="13"/>
      <c r="G10" s="14"/>
      <c r="H10" s="15"/>
      <c r="I10" s="15"/>
      <c r="J10" s="15"/>
      <c r="K10" s="16"/>
      <c r="L10" s="17"/>
      <c r="M10" s="18">
        <f>SUM(M11:M13)</f>
        <v>39</v>
      </c>
      <c r="N10" s="103">
        <f t="shared" ref="N10" si="3">SUM(N11:N13)</f>
        <v>328000</v>
      </c>
      <c r="O10" s="104"/>
    </row>
    <row r="11" spans="1:15">
      <c r="A11" s="107" t="s">
        <v>6</v>
      </c>
      <c r="B11" s="108"/>
      <c r="C11" s="19"/>
      <c r="D11" s="20">
        <v>8</v>
      </c>
      <c r="E11" s="132" t="s">
        <v>8</v>
      </c>
      <c r="F11" s="132"/>
      <c r="G11" s="7"/>
      <c r="H11" s="27"/>
      <c r="I11" s="27"/>
      <c r="J11" s="25" t="s">
        <v>9</v>
      </c>
      <c r="K11" s="81">
        <f>$K$7</f>
        <v>10000</v>
      </c>
      <c r="L11" s="82"/>
      <c r="M11" s="26">
        <f>D11</f>
        <v>8</v>
      </c>
      <c r="N11" s="83">
        <f>K11*M11</f>
        <v>80000</v>
      </c>
      <c r="O11" s="84"/>
    </row>
    <row r="12" spans="1:15">
      <c r="A12" s="107" t="s">
        <v>10</v>
      </c>
      <c r="B12" s="108"/>
      <c r="C12" s="19"/>
      <c r="D12" s="20">
        <v>25</v>
      </c>
      <c r="E12" s="132" t="s">
        <v>8</v>
      </c>
      <c r="F12" s="132"/>
      <c r="G12" s="7"/>
      <c r="H12" s="27"/>
      <c r="I12" s="27"/>
      <c r="J12" s="25" t="s">
        <v>9</v>
      </c>
      <c r="K12" s="81">
        <f>$K$8</f>
        <v>8000</v>
      </c>
      <c r="L12" s="82"/>
      <c r="M12" s="26">
        <f t="shared" ref="M12:M13" si="4">D12</f>
        <v>25</v>
      </c>
      <c r="N12" s="83">
        <f t="shared" ref="N12:N13" si="5">K12*M12</f>
        <v>200000</v>
      </c>
      <c r="O12" s="84"/>
    </row>
    <row r="13" spans="1:15" ht="19" thickBot="1">
      <c r="A13" s="78" t="s">
        <v>11</v>
      </c>
      <c r="B13" s="79"/>
      <c r="C13" s="19"/>
      <c r="D13" s="20">
        <v>6</v>
      </c>
      <c r="E13" s="133" t="s">
        <v>8</v>
      </c>
      <c r="F13" s="133"/>
      <c r="G13" s="7"/>
      <c r="H13" s="27"/>
      <c r="I13" s="27"/>
      <c r="J13" s="25" t="s">
        <v>9</v>
      </c>
      <c r="K13" s="81">
        <f>$K$9</f>
        <v>8000</v>
      </c>
      <c r="L13" s="82"/>
      <c r="M13" s="26">
        <f t="shared" si="4"/>
        <v>6</v>
      </c>
      <c r="N13" s="83">
        <f t="shared" si="5"/>
        <v>48000</v>
      </c>
      <c r="O13" s="84"/>
    </row>
    <row r="14" spans="1:15">
      <c r="A14" s="85" t="s">
        <v>13</v>
      </c>
      <c r="B14" s="86"/>
      <c r="C14" s="11"/>
      <c r="D14" s="12"/>
      <c r="E14" s="13"/>
      <c r="F14" s="13"/>
      <c r="G14" s="14"/>
      <c r="H14" s="15"/>
      <c r="I14" s="15"/>
      <c r="J14" s="15"/>
      <c r="K14" s="16"/>
      <c r="L14" s="17"/>
      <c r="M14" s="18">
        <f>SUM(M15:M17)</f>
        <v>6</v>
      </c>
      <c r="N14" s="103">
        <f t="shared" ref="N14" si="6">SUM(N15:N17)</f>
        <v>54000</v>
      </c>
      <c r="O14" s="104"/>
    </row>
    <row r="15" spans="1:15">
      <c r="A15" s="107" t="s">
        <v>6</v>
      </c>
      <c r="B15" s="108"/>
      <c r="C15" s="19"/>
      <c r="D15" s="20">
        <v>3</v>
      </c>
      <c r="E15" s="109" t="s">
        <v>14</v>
      </c>
      <c r="F15" s="109"/>
      <c r="G15" s="23">
        <v>1</v>
      </c>
      <c r="H15" s="24" t="s">
        <v>8</v>
      </c>
      <c r="I15" s="24"/>
      <c r="J15" s="25" t="s">
        <v>9</v>
      </c>
      <c r="K15" s="81">
        <f>$K$7</f>
        <v>10000</v>
      </c>
      <c r="L15" s="82"/>
      <c r="M15" s="26">
        <f>D15*G15</f>
        <v>3</v>
      </c>
      <c r="N15" s="83">
        <f>K15*M15</f>
        <v>30000</v>
      </c>
      <c r="O15" s="84"/>
    </row>
    <row r="16" spans="1:15">
      <c r="A16" s="107" t="s">
        <v>10</v>
      </c>
      <c r="B16" s="108"/>
      <c r="C16" s="19"/>
      <c r="D16" s="20">
        <v>3</v>
      </c>
      <c r="E16" s="109" t="s">
        <v>14</v>
      </c>
      <c r="F16" s="109"/>
      <c r="G16" s="23">
        <v>1</v>
      </c>
      <c r="H16" s="24" t="s">
        <v>8</v>
      </c>
      <c r="I16" s="24"/>
      <c r="J16" s="25" t="s">
        <v>9</v>
      </c>
      <c r="K16" s="81">
        <f>$K$8</f>
        <v>8000</v>
      </c>
      <c r="L16" s="82"/>
      <c r="M16" s="26">
        <f t="shared" ref="M16:M17" si="7">D16*G16</f>
        <v>3</v>
      </c>
      <c r="N16" s="83">
        <f t="shared" ref="N16:N17" si="8">K16*M16</f>
        <v>24000</v>
      </c>
      <c r="O16" s="84"/>
    </row>
    <row r="17" spans="1:18" ht="19" thickBot="1">
      <c r="A17" s="78" t="s">
        <v>11</v>
      </c>
      <c r="B17" s="79"/>
      <c r="C17" s="28"/>
      <c r="D17" s="29"/>
      <c r="E17" s="80" t="s">
        <v>14</v>
      </c>
      <c r="F17" s="80"/>
      <c r="G17" s="30"/>
      <c r="H17" s="31" t="s">
        <v>8</v>
      </c>
      <c r="I17" s="31"/>
      <c r="J17" s="32" t="s">
        <v>9</v>
      </c>
      <c r="K17" s="81">
        <f>$K$9</f>
        <v>8000</v>
      </c>
      <c r="L17" s="82"/>
      <c r="M17" s="26">
        <f t="shared" si="7"/>
        <v>0</v>
      </c>
      <c r="N17" s="83">
        <f t="shared" si="8"/>
        <v>0</v>
      </c>
      <c r="O17" s="84"/>
    </row>
    <row r="18" spans="1:18">
      <c r="A18" s="85" t="s">
        <v>15</v>
      </c>
      <c r="B18" s="86"/>
      <c r="C18" s="11"/>
      <c r="D18" s="12"/>
      <c r="E18" s="13"/>
      <c r="F18" s="13"/>
      <c r="G18" s="14"/>
      <c r="H18" s="15"/>
      <c r="I18" s="15"/>
      <c r="J18" s="15"/>
      <c r="K18" s="16"/>
      <c r="L18" s="17"/>
      <c r="M18" s="18">
        <f>SUM(M19:M21)</f>
        <v>12</v>
      </c>
      <c r="N18" s="103">
        <f t="shared" ref="N18" si="9">SUM(N19:N21)</f>
        <v>108000</v>
      </c>
      <c r="O18" s="104"/>
    </row>
    <row r="19" spans="1:18">
      <c r="A19" s="107" t="s">
        <v>6</v>
      </c>
      <c r="B19" s="108"/>
      <c r="C19" s="19"/>
      <c r="D19" s="20">
        <v>3</v>
      </c>
      <c r="E19" s="109" t="s">
        <v>14</v>
      </c>
      <c r="F19" s="109"/>
      <c r="G19" s="23">
        <v>2</v>
      </c>
      <c r="H19" s="24" t="s">
        <v>8</v>
      </c>
      <c r="I19" s="24"/>
      <c r="J19" s="25" t="s">
        <v>9</v>
      </c>
      <c r="K19" s="81">
        <f>$K$7</f>
        <v>10000</v>
      </c>
      <c r="L19" s="82"/>
      <c r="M19" s="26">
        <f>D19*G19</f>
        <v>6</v>
      </c>
      <c r="N19" s="83">
        <f>K19*M19</f>
        <v>60000</v>
      </c>
      <c r="O19" s="84"/>
    </row>
    <row r="20" spans="1:18">
      <c r="A20" s="107" t="s">
        <v>10</v>
      </c>
      <c r="B20" s="108"/>
      <c r="C20" s="19"/>
      <c r="D20" s="20">
        <v>3</v>
      </c>
      <c r="E20" s="109" t="s">
        <v>14</v>
      </c>
      <c r="F20" s="109"/>
      <c r="G20" s="23">
        <v>2</v>
      </c>
      <c r="H20" s="24" t="s">
        <v>8</v>
      </c>
      <c r="I20" s="24"/>
      <c r="J20" s="25" t="s">
        <v>9</v>
      </c>
      <c r="K20" s="81">
        <f>$K$8</f>
        <v>8000</v>
      </c>
      <c r="L20" s="82"/>
      <c r="M20" s="26">
        <f t="shared" ref="M20:M21" si="10">D20*G20</f>
        <v>6</v>
      </c>
      <c r="N20" s="83">
        <f t="shared" ref="N20:N21" si="11">K20*M20</f>
        <v>48000</v>
      </c>
      <c r="O20" s="84"/>
    </row>
    <row r="21" spans="1:18" ht="19" thickBot="1">
      <c r="A21" s="78" t="s">
        <v>11</v>
      </c>
      <c r="B21" s="79"/>
      <c r="C21" s="19"/>
      <c r="D21" s="20"/>
      <c r="E21" s="80" t="s">
        <v>14</v>
      </c>
      <c r="F21" s="80"/>
      <c r="G21" s="23"/>
      <c r="H21" s="24" t="s">
        <v>8</v>
      </c>
      <c r="I21" s="24"/>
      <c r="J21" s="25" t="s">
        <v>9</v>
      </c>
      <c r="K21" s="81">
        <f>$K$9</f>
        <v>8000</v>
      </c>
      <c r="L21" s="82"/>
      <c r="M21" s="26">
        <f t="shared" si="10"/>
        <v>0</v>
      </c>
      <c r="N21" s="83">
        <f t="shared" si="11"/>
        <v>0</v>
      </c>
      <c r="O21" s="84"/>
    </row>
    <row r="22" spans="1:18">
      <c r="A22" s="85" t="s">
        <v>16</v>
      </c>
      <c r="B22" s="86"/>
      <c r="C22" s="91"/>
      <c r="D22" s="92"/>
      <c r="E22" s="92"/>
      <c r="F22" s="92"/>
      <c r="G22" s="92"/>
      <c r="H22" s="92"/>
      <c r="I22" s="92"/>
      <c r="J22" s="92"/>
      <c r="K22" s="92"/>
      <c r="L22" s="93"/>
      <c r="M22" s="122">
        <f>M6+M10+M14+M18</f>
        <v>70</v>
      </c>
      <c r="N22" s="103">
        <f>N6+N10+N14+N18</f>
        <v>600000</v>
      </c>
      <c r="O22" s="104"/>
    </row>
    <row r="23" spans="1:18">
      <c r="A23" s="87"/>
      <c r="B23" s="88"/>
      <c r="C23" s="94"/>
      <c r="D23" s="95"/>
      <c r="E23" s="95"/>
      <c r="F23" s="95"/>
      <c r="G23" s="95"/>
      <c r="H23" s="95"/>
      <c r="I23" s="95"/>
      <c r="J23" s="95"/>
      <c r="K23" s="95"/>
      <c r="L23" s="96"/>
      <c r="M23" s="123"/>
      <c r="N23" s="105" t="s">
        <v>17</v>
      </c>
      <c r="O23" s="106"/>
    </row>
    <row r="24" spans="1:18" ht="19" thickBot="1">
      <c r="A24" s="89"/>
      <c r="B24" s="90"/>
      <c r="C24" s="97"/>
      <c r="D24" s="98"/>
      <c r="E24" s="98"/>
      <c r="F24" s="98"/>
      <c r="G24" s="98"/>
      <c r="H24" s="98"/>
      <c r="I24" s="98"/>
      <c r="J24" s="98"/>
      <c r="K24" s="98"/>
      <c r="L24" s="99"/>
      <c r="M24" s="124"/>
      <c r="N24" s="33">
        <f>ROUNDDOWN(N22*10/110,0)</f>
        <v>54545</v>
      </c>
      <c r="O24" s="34" t="s">
        <v>18</v>
      </c>
    </row>
    <row r="25" spans="1:18" ht="32.25" customHeight="1" thickBot="1">
      <c r="A25" s="125" t="s">
        <v>19</v>
      </c>
      <c r="B25" s="126"/>
      <c r="C25" s="127" t="s">
        <v>20</v>
      </c>
      <c r="D25" s="128"/>
      <c r="E25" s="128"/>
      <c r="F25" s="128"/>
      <c r="G25" s="128"/>
      <c r="H25" s="128"/>
      <c r="I25" s="128"/>
      <c r="J25" s="128"/>
      <c r="K25" s="128"/>
      <c r="L25" s="129"/>
      <c r="M25" s="35"/>
      <c r="N25" s="130">
        <f>ROUNDDOWN(N22*2/3,0)</f>
        <v>400000</v>
      </c>
      <c r="O25" s="131"/>
    </row>
    <row r="26" spans="1:18" ht="19" thickBot="1">
      <c r="A26" s="112" t="s">
        <v>21</v>
      </c>
      <c r="B26" s="112"/>
      <c r="C26" s="36"/>
      <c r="D26" s="37"/>
      <c r="E26" s="36"/>
      <c r="F26" s="36"/>
      <c r="G26" s="38"/>
      <c r="M26" s="39"/>
      <c r="N26" s="40"/>
      <c r="O26" s="40"/>
    </row>
    <row r="27" spans="1:18" ht="19" thickBot="1">
      <c r="A27" s="113"/>
      <c r="B27" s="114"/>
      <c r="C27" s="115" t="s">
        <v>22</v>
      </c>
      <c r="D27" s="116"/>
      <c r="E27" s="116"/>
      <c r="F27" s="116"/>
      <c r="G27" s="116"/>
      <c r="H27" s="116"/>
      <c r="I27" s="116"/>
      <c r="J27" s="116"/>
      <c r="K27" s="116"/>
      <c r="L27" s="117"/>
      <c r="M27" s="41" t="s">
        <v>3</v>
      </c>
      <c r="N27" s="118" t="s">
        <v>4</v>
      </c>
      <c r="O27" s="119"/>
    </row>
    <row r="28" spans="1:18">
      <c r="A28" s="110" t="s">
        <v>23</v>
      </c>
      <c r="B28" s="111"/>
      <c r="C28" s="120" t="s">
        <v>24</v>
      </c>
      <c r="D28" s="121"/>
      <c r="E28" s="121"/>
      <c r="F28" s="121"/>
      <c r="G28" s="121"/>
      <c r="H28" s="121"/>
      <c r="I28" s="42"/>
      <c r="J28" s="43"/>
      <c r="K28" s="44"/>
      <c r="L28" s="45"/>
      <c r="M28" s="46">
        <f>SUM(M29:M31)</f>
        <v>24</v>
      </c>
      <c r="N28" s="103">
        <f>SUM(N29:O31)</f>
        <v>216000</v>
      </c>
      <c r="O28" s="104"/>
      <c r="R28" s="47"/>
    </row>
    <row r="29" spans="1:18">
      <c r="A29" s="107" t="s">
        <v>6</v>
      </c>
      <c r="B29" s="108"/>
      <c r="C29" s="19"/>
      <c r="D29" s="20">
        <v>12</v>
      </c>
      <c r="E29" s="109" t="s">
        <v>14</v>
      </c>
      <c r="F29" s="109"/>
      <c r="G29" s="23">
        <v>1</v>
      </c>
      <c r="H29" s="24" t="s">
        <v>8</v>
      </c>
      <c r="I29" s="24"/>
      <c r="J29" s="25" t="s">
        <v>9</v>
      </c>
      <c r="K29" s="81">
        <f>$K$7</f>
        <v>10000</v>
      </c>
      <c r="L29" s="82"/>
      <c r="M29" s="26">
        <f>D29*G29</f>
        <v>12</v>
      </c>
      <c r="N29" s="83">
        <f>K29*M29</f>
        <v>120000</v>
      </c>
      <c r="O29" s="84"/>
    </row>
    <row r="30" spans="1:18">
      <c r="A30" s="107" t="s">
        <v>10</v>
      </c>
      <c r="B30" s="108"/>
      <c r="C30" s="19"/>
      <c r="D30" s="20">
        <v>12</v>
      </c>
      <c r="E30" s="109" t="s">
        <v>14</v>
      </c>
      <c r="F30" s="109"/>
      <c r="G30" s="23">
        <v>1</v>
      </c>
      <c r="H30" s="24" t="s">
        <v>8</v>
      </c>
      <c r="I30" s="24"/>
      <c r="J30" s="25" t="s">
        <v>9</v>
      </c>
      <c r="K30" s="81">
        <f>$K$8</f>
        <v>8000</v>
      </c>
      <c r="L30" s="82"/>
      <c r="M30" s="26">
        <f t="shared" ref="M30:M31" si="12">D30*G30</f>
        <v>12</v>
      </c>
      <c r="N30" s="83">
        <f t="shared" ref="N30:N31" si="13">K30*M30</f>
        <v>96000</v>
      </c>
      <c r="O30" s="84"/>
    </row>
    <row r="31" spans="1:18" ht="19" thickBot="1">
      <c r="A31" s="78" t="s">
        <v>11</v>
      </c>
      <c r="B31" s="79"/>
      <c r="C31" s="28"/>
      <c r="D31" s="29"/>
      <c r="E31" s="80" t="s">
        <v>14</v>
      </c>
      <c r="F31" s="80"/>
      <c r="G31" s="30"/>
      <c r="H31" s="31" t="s">
        <v>8</v>
      </c>
      <c r="I31" s="31"/>
      <c r="J31" s="32" t="s">
        <v>9</v>
      </c>
      <c r="K31" s="81">
        <f>$K$9</f>
        <v>8000</v>
      </c>
      <c r="L31" s="82"/>
      <c r="M31" s="26">
        <f t="shared" si="12"/>
        <v>0</v>
      </c>
      <c r="N31" s="83">
        <f t="shared" si="13"/>
        <v>0</v>
      </c>
      <c r="O31" s="84"/>
    </row>
    <row r="32" spans="1:18">
      <c r="A32" s="110" t="s">
        <v>25</v>
      </c>
      <c r="B32" s="111"/>
      <c r="C32" s="48" t="s">
        <v>26</v>
      </c>
      <c r="D32" s="49">
        <v>4</v>
      </c>
      <c r="E32" s="50" t="s">
        <v>27</v>
      </c>
      <c r="F32" s="50">
        <f>12/D32</f>
        <v>3</v>
      </c>
      <c r="G32" s="92" t="s">
        <v>28</v>
      </c>
      <c r="H32" s="92"/>
      <c r="I32" s="50">
        <v>3</v>
      </c>
      <c r="J32" s="50" t="s">
        <v>26</v>
      </c>
      <c r="K32" s="51"/>
      <c r="L32" s="52"/>
      <c r="M32" s="46">
        <f>SUM(M33:M35)</f>
        <v>15</v>
      </c>
      <c r="N32" s="103">
        <f>SUM(N33:O35)</f>
        <v>144000</v>
      </c>
      <c r="O32" s="104"/>
    </row>
    <row r="33" spans="1:15">
      <c r="A33" s="107" t="s">
        <v>6</v>
      </c>
      <c r="B33" s="108"/>
      <c r="C33" s="19"/>
      <c r="D33" s="20">
        <v>12</v>
      </c>
      <c r="E33" s="109" t="s">
        <v>14</v>
      </c>
      <c r="F33" s="109"/>
      <c r="G33" s="23">
        <v>1</v>
      </c>
      <c r="H33" s="24" t="s">
        <v>8</v>
      </c>
      <c r="I33" s="53"/>
      <c r="J33" s="25" t="s">
        <v>9</v>
      </c>
      <c r="K33" s="81">
        <f>$K$7</f>
        <v>10000</v>
      </c>
      <c r="L33" s="82"/>
      <c r="M33" s="26">
        <f>D33*G33</f>
        <v>12</v>
      </c>
      <c r="N33" s="83">
        <f>K33*M33</f>
        <v>120000</v>
      </c>
      <c r="O33" s="84"/>
    </row>
    <row r="34" spans="1:15">
      <c r="A34" s="107" t="s">
        <v>10</v>
      </c>
      <c r="B34" s="108"/>
      <c r="C34" s="19"/>
      <c r="D34" s="20">
        <v>3</v>
      </c>
      <c r="E34" s="109" t="s">
        <v>14</v>
      </c>
      <c r="F34" s="109"/>
      <c r="G34" s="23">
        <v>1</v>
      </c>
      <c r="H34" s="24" t="s">
        <v>8</v>
      </c>
      <c r="I34" s="53"/>
      <c r="J34" s="25" t="s">
        <v>9</v>
      </c>
      <c r="K34" s="81">
        <f>$K$8</f>
        <v>8000</v>
      </c>
      <c r="L34" s="82"/>
      <c r="M34" s="26">
        <f t="shared" ref="M34:M35" si="14">D34*G34</f>
        <v>3</v>
      </c>
      <c r="N34" s="83">
        <f t="shared" ref="N34:N35" si="15">K34*M34</f>
        <v>24000</v>
      </c>
      <c r="O34" s="84"/>
    </row>
    <row r="35" spans="1:15" ht="19" thickBot="1">
      <c r="A35" s="78" t="s">
        <v>11</v>
      </c>
      <c r="B35" s="79"/>
      <c r="C35" s="28"/>
      <c r="D35" s="29"/>
      <c r="E35" s="80" t="s">
        <v>14</v>
      </c>
      <c r="F35" s="80"/>
      <c r="G35" s="30"/>
      <c r="H35" s="31" t="s">
        <v>8</v>
      </c>
      <c r="I35" s="54"/>
      <c r="J35" s="32" t="s">
        <v>9</v>
      </c>
      <c r="K35" s="81">
        <f>$K$9</f>
        <v>8000</v>
      </c>
      <c r="L35" s="82"/>
      <c r="M35" s="26">
        <f t="shared" si="14"/>
        <v>0</v>
      </c>
      <c r="N35" s="83">
        <f t="shared" si="15"/>
        <v>0</v>
      </c>
      <c r="O35" s="84"/>
    </row>
    <row r="36" spans="1:15">
      <c r="A36" s="85" t="s">
        <v>16</v>
      </c>
      <c r="B36" s="86"/>
      <c r="C36" s="91"/>
      <c r="D36" s="92"/>
      <c r="E36" s="92"/>
      <c r="F36" s="92"/>
      <c r="G36" s="92"/>
      <c r="H36" s="92"/>
      <c r="I36" s="92"/>
      <c r="J36" s="92"/>
      <c r="K36" s="92"/>
      <c r="L36" s="93"/>
      <c r="M36" s="100">
        <f>SUM(M28,M32)</f>
        <v>39</v>
      </c>
      <c r="N36" s="103">
        <f>N28+N32</f>
        <v>360000</v>
      </c>
      <c r="O36" s="104"/>
    </row>
    <row r="37" spans="1:15">
      <c r="A37" s="87"/>
      <c r="B37" s="88"/>
      <c r="C37" s="94"/>
      <c r="D37" s="95"/>
      <c r="E37" s="95"/>
      <c r="F37" s="95"/>
      <c r="G37" s="95"/>
      <c r="H37" s="95"/>
      <c r="I37" s="95"/>
      <c r="J37" s="95"/>
      <c r="K37" s="95"/>
      <c r="L37" s="96"/>
      <c r="M37" s="101"/>
      <c r="N37" s="105" t="s">
        <v>17</v>
      </c>
      <c r="O37" s="106"/>
    </row>
    <row r="38" spans="1:15" ht="19" thickBot="1">
      <c r="A38" s="89"/>
      <c r="B38" s="90"/>
      <c r="C38" s="97"/>
      <c r="D38" s="98"/>
      <c r="E38" s="98"/>
      <c r="F38" s="98"/>
      <c r="G38" s="98"/>
      <c r="H38" s="98"/>
      <c r="I38" s="98"/>
      <c r="J38" s="98"/>
      <c r="K38" s="98"/>
      <c r="L38" s="99"/>
      <c r="M38" s="102"/>
      <c r="N38" s="33">
        <f>ROUNDDOWN(N36*10/110,0)</f>
        <v>32727</v>
      </c>
      <c r="O38" s="34" t="s">
        <v>18</v>
      </c>
    </row>
    <row r="39" spans="1:15" ht="13.5" customHeight="1">
      <c r="A39" s="62" t="s">
        <v>29</v>
      </c>
      <c r="B39" s="63"/>
      <c r="C39" s="66" t="s">
        <v>30</v>
      </c>
      <c r="D39" s="67"/>
      <c r="E39" s="67"/>
      <c r="F39" s="67"/>
      <c r="G39" s="67"/>
      <c r="H39" s="67"/>
      <c r="I39" s="67"/>
      <c r="J39" s="67"/>
      <c r="K39" s="67"/>
      <c r="L39" s="68"/>
      <c r="M39" s="70"/>
      <c r="N39" s="72">
        <f>ROUNDDOWN(N36*2/3,0)</f>
        <v>240000</v>
      </c>
      <c r="O39" s="73"/>
    </row>
    <row r="40" spans="1:15" ht="19" thickBot="1">
      <c r="A40" s="64"/>
      <c r="B40" s="65"/>
      <c r="C40" s="64"/>
      <c r="D40" s="69"/>
      <c r="E40" s="69"/>
      <c r="F40" s="69"/>
      <c r="G40" s="69"/>
      <c r="H40" s="69"/>
      <c r="I40" s="69"/>
      <c r="J40" s="69"/>
      <c r="K40" s="69"/>
      <c r="L40" s="65"/>
      <c r="M40" s="71"/>
      <c r="N40" s="74"/>
      <c r="O40" s="75"/>
    </row>
    <row r="41" spans="1:15" ht="28.5" customHeight="1">
      <c r="A41" s="55" t="s">
        <v>31</v>
      </c>
      <c r="B41" s="76" t="s">
        <v>32</v>
      </c>
      <c r="C41" s="77"/>
      <c r="D41" s="77"/>
      <c r="E41" s="77"/>
      <c r="F41" s="77"/>
      <c r="G41" s="77"/>
      <c r="H41" s="77"/>
      <c r="I41" s="77"/>
      <c r="J41" s="77"/>
      <c r="K41" s="77"/>
      <c r="L41" s="77"/>
      <c r="M41" s="77"/>
      <c r="N41" s="77"/>
      <c r="O41" s="56"/>
    </row>
    <row r="42" spans="1:15" ht="28.5" customHeight="1">
      <c r="A42" s="55" t="s">
        <v>31</v>
      </c>
      <c r="B42" s="76" t="s">
        <v>33</v>
      </c>
      <c r="C42" s="76"/>
      <c r="D42" s="76"/>
      <c r="E42" s="76"/>
      <c r="F42" s="76"/>
      <c r="G42" s="76"/>
      <c r="H42" s="76"/>
      <c r="I42" s="76"/>
      <c r="J42" s="76"/>
      <c r="K42" s="76"/>
      <c r="L42" s="76"/>
      <c r="M42" s="76"/>
      <c r="N42" s="76"/>
    </row>
    <row r="43" spans="1:15" ht="28.5" customHeight="1">
      <c r="A43" s="57" t="s">
        <v>31</v>
      </c>
      <c r="B43" s="61" t="s">
        <v>34</v>
      </c>
      <c r="C43" s="61"/>
      <c r="D43" s="61"/>
      <c r="E43" s="61"/>
      <c r="F43" s="61"/>
      <c r="G43" s="61"/>
      <c r="H43" s="61"/>
      <c r="I43" s="61"/>
      <c r="J43" s="61"/>
      <c r="K43" s="61"/>
      <c r="L43" s="61"/>
      <c r="M43" s="61"/>
      <c r="N43" s="61"/>
    </row>
    <row r="44" spans="1:15">
      <c r="C44" s="58"/>
      <c r="D44" s="59"/>
      <c r="E44" s="58"/>
      <c r="F44" s="58"/>
      <c r="G44" s="60"/>
    </row>
    <row r="45" spans="1:15">
      <c r="B45" s="58"/>
      <c r="C45" s="58"/>
      <c r="D45" s="59"/>
      <c r="E45" s="58"/>
      <c r="F45" s="58"/>
      <c r="G45" s="60"/>
    </row>
    <row r="46" spans="1:15">
      <c r="B46" s="58"/>
      <c r="C46" s="58"/>
      <c r="D46" s="59"/>
      <c r="E46" s="58"/>
      <c r="F46" s="58"/>
      <c r="G46" s="60"/>
    </row>
    <row r="47" spans="1:15">
      <c r="B47" s="58"/>
      <c r="C47" s="58"/>
      <c r="D47" s="59"/>
      <c r="E47" s="58"/>
      <c r="F47" s="58"/>
      <c r="G47" s="60"/>
    </row>
  </sheetData>
  <mergeCells count="112">
    <mergeCell ref="A7:B7"/>
    <mergeCell ref="K7:L7"/>
    <mergeCell ref="N7:O7"/>
    <mergeCell ref="A8:B8"/>
    <mergeCell ref="K8:L8"/>
    <mergeCell ref="N8:O8"/>
    <mergeCell ref="A2:O2"/>
    <mergeCell ref="A4:E4"/>
    <mergeCell ref="A5:B5"/>
    <mergeCell ref="C5:L5"/>
    <mergeCell ref="N5:O5"/>
    <mergeCell ref="A6:B6"/>
    <mergeCell ref="N6:O6"/>
    <mergeCell ref="A9:B9"/>
    <mergeCell ref="K9:L9"/>
    <mergeCell ref="N9:O9"/>
    <mergeCell ref="A10:B10"/>
    <mergeCell ref="N10:O10"/>
    <mergeCell ref="A11:B11"/>
    <mergeCell ref="E11:F11"/>
    <mergeCell ref="K11:L11"/>
    <mergeCell ref="N11:O11"/>
    <mergeCell ref="A14:B14"/>
    <mergeCell ref="N14:O14"/>
    <mergeCell ref="A15:B15"/>
    <mergeCell ref="E15:F15"/>
    <mergeCell ref="K15:L15"/>
    <mergeCell ref="N15:O15"/>
    <mergeCell ref="A12:B12"/>
    <mergeCell ref="E12:F12"/>
    <mergeCell ref="K12:L12"/>
    <mergeCell ref="N12:O12"/>
    <mergeCell ref="A13:B13"/>
    <mergeCell ref="E13:F13"/>
    <mergeCell ref="K13:L13"/>
    <mergeCell ref="N13:O13"/>
    <mergeCell ref="A18:B18"/>
    <mergeCell ref="N18:O18"/>
    <mergeCell ref="A19:B19"/>
    <mergeCell ref="E19:F19"/>
    <mergeCell ref="K19:L19"/>
    <mergeCell ref="N19:O19"/>
    <mergeCell ref="A16:B16"/>
    <mergeCell ref="E16:F16"/>
    <mergeCell ref="K16:L16"/>
    <mergeCell ref="N16:O16"/>
    <mergeCell ref="A17:B17"/>
    <mergeCell ref="E17:F17"/>
    <mergeCell ref="K17:L17"/>
    <mergeCell ref="N17:O17"/>
    <mergeCell ref="A22:B24"/>
    <mergeCell ref="C22:L24"/>
    <mergeCell ref="M22:M24"/>
    <mergeCell ref="N22:O22"/>
    <mergeCell ref="N23:O23"/>
    <mergeCell ref="A25:B25"/>
    <mergeCell ref="C25:L25"/>
    <mergeCell ref="N25:O25"/>
    <mergeCell ref="A20:B20"/>
    <mergeCell ref="E20:F20"/>
    <mergeCell ref="K20:L20"/>
    <mergeCell ref="N20:O20"/>
    <mergeCell ref="A21:B21"/>
    <mergeCell ref="E21:F21"/>
    <mergeCell ref="K21:L21"/>
    <mergeCell ref="N21:O21"/>
    <mergeCell ref="A29:B29"/>
    <mergeCell ref="E29:F29"/>
    <mergeCell ref="K29:L29"/>
    <mergeCell ref="N29:O29"/>
    <mergeCell ref="A30:B30"/>
    <mergeCell ref="E30:F30"/>
    <mergeCell ref="K30:L30"/>
    <mergeCell ref="N30:O30"/>
    <mergeCell ref="A26:B26"/>
    <mergeCell ref="A27:B27"/>
    <mergeCell ref="C27:L27"/>
    <mergeCell ref="N27:O27"/>
    <mergeCell ref="A28:B28"/>
    <mergeCell ref="C28:H28"/>
    <mergeCell ref="N28:O28"/>
    <mergeCell ref="A33:B33"/>
    <mergeCell ref="E33:F33"/>
    <mergeCell ref="K33:L33"/>
    <mergeCell ref="N33:O33"/>
    <mergeCell ref="A34:B34"/>
    <mergeCell ref="E34:F34"/>
    <mergeCell ref="K34:L34"/>
    <mergeCell ref="N34:O34"/>
    <mergeCell ref="A31:B31"/>
    <mergeCell ref="E31:F31"/>
    <mergeCell ref="K31:L31"/>
    <mergeCell ref="N31:O31"/>
    <mergeCell ref="A32:B32"/>
    <mergeCell ref="G32:H32"/>
    <mergeCell ref="N32:O32"/>
    <mergeCell ref="B43:N43"/>
    <mergeCell ref="A39:B40"/>
    <mergeCell ref="C39:L40"/>
    <mergeCell ref="M39:M40"/>
    <mergeCell ref="N39:O40"/>
    <mergeCell ref="B41:N41"/>
    <mergeCell ref="B42:N42"/>
    <mergeCell ref="A35:B35"/>
    <mergeCell ref="E35:F35"/>
    <mergeCell ref="K35:L35"/>
    <mergeCell ref="N35:O35"/>
    <mergeCell ref="A36:B38"/>
    <mergeCell ref="C36:L38"/>
    <mergeCell ref="M36:M38"/>
    <mergeCell ref="N36:O36"/>
    <mergeCell ref="N37:O37"/>
  </mergeCells>
  <phoneticPr fontId="2"/>
  <pageMargins left="0.70866141732283505" right="0.70866141732283505" top="0.74803149606299202" bottom="0.74803149606299202" header="0.31496062992126" footer="0.31496062992126"/>
  <pageSetup paperSize="9" scale="75" orientation="portrait" r:id="rId1"/>
  <headerFooter>
    <oddHeader>&amp;R&amp;"HGP創英ﾌﾟﾚｾﾞﾝｽEB,ｴｸｽﾄﾗﾎﾞｰﾙﾄﾞ"&amp;14別紙１－３</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業務別見積明細書 別紙1-3</vt:lpstr>
      <vt:lpstr>'業務別見積明細書 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Ytb0534</dc:creator>
  <cp:lastModifiedBy>Ytb0534</cp:lastModifiedBy>
  <dcterms:created xsi:type="dcterms:W3CDTF">2019-12-11T05:20:50Z</dcterms:created>
  <dcterms:modified xsi:type="dcterms:W3CDTF">2019-12-25T13:35:32Z</dcterms:modified>
</cp:coreProperties>
</file>